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192.168.6.11\Proyectos\SDPP\SIG\Año 2025\Sistema Gestion Ambietal\8. Operación\8.1. Planificación y Control Operacional\Uso eficiente y ahorro de energía\"/>
    </mc:Choice>
  </mc:AlternateContent>
  <xr:revisionPtr revIDLastSave="0" documentId="13_ncr:1_{C15E0041-8130-4849-BA2A-23F8CCCF807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incipal" sheetId="1" r:id="rId1"/>
    <sheet name="Archivo" sheetId="3" r:id="rId2"/>
    <sheet name="Local " sheetId="4" r:id="rId3"/>
    <sheet name="Informe" sheetId="2" r:id="rId4"/>
  </sheets>
  <definedNames>
    <definedName name="_xlnm.Print_Area" localSheetId="3">Informe!$A$1:$L$22</definedName>
    <definedName name="_xlnm.Print_Area" localSheetId="0">Principal!$A$1:$T$37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2" l="1"/>
  <c r="K10" i="3"/>
  <c r="F10" i="3"/>
  <c r="B10" i="3"/>
  <c r="D10" i="2"/>
  <c r="D17" i="2"/>
  <c r="G15" i="1"/>
  <c r="J15" i="1" s="1"/>
  <c r="L15" i="4"/>
  <c r="M15" i="4" s="1"/>
  <c r="G15" i="4"/>
  <c r="H15" i="4" s="1"/>
  <c r="L14" i="3"/>
  <c r="O14" i="3" s="1"/>
  <c r="G14" i="3"/>
  <c r="J14" i="3" s="1"/>
  <c r="L15" i="1"/>
  <c r="N15" i="1" s="1"/>
  <c r="N15" i="4" l="1"/>
  <c r="J15" i="4"/>
  <c r="O15" i="4"/>
  <c r="M14" i="3"/>
  <c r="H14" i="3"/>
  <c r="I14" i="3"/>
  <c r="N14" i="3"/>
  <c r="O15" i="1"/>
  <c r="M15" i="1"/>
  <c r="H15" i="1"/>
  <c r="I15" i="1"/>
  <c r="I15" i="4"/>
  <c r="D16" i="2" l="1"/>
  <c r="L14" i="4"/>
  <c r="O14" i="4" s="1"/>
  <c r="G14" i="4"/>
  <c r="I14" i="4" s="1"/>
  <c r="L13" i="3"/>
  <c r="O13" i="3" s="1"/>
  <c r="G13" i="3"/>
  <c r="J13" i="3" s="1"/>
  <c r="N14" i="1"/>
  <c r="M14" i="1"/>
  <c r="L14" i="1"/>
  <c r="O14" i="1" s="1"/>
  <c r="J14" i="1"/>
  <c r="G14" i="1"/>
  <c r="I14" i="1" s="1"/>
  <c r="D15" i="2"/>
  <c r="O13" i="1"/>
  <c r="N13" i="1"/>
  <c r="L13" i="1"/>
  <c r="M13" i="1" s="1"/>
  <c r="G13" i="1"/>
  <c r="H13" i="1" s="1"/>
  <c r="D14" i="2"/>
  <c r="D13" i="2"/>
  <c r="D12" i="2"/>
  <c r="D11" i="2"/>
  <c r="H14" i="1" l="1"/>
  <c r="M14" i="4"/>
  <c r="H14" i="4"/>
  <c r="J14" i="4"/>
  <c r="N14" i="4"/>
  <c r="M13" i="3"/>
  <c r="H13" i="3"/>
  <c r="N13" i="3"/>
  <c r="I13" i="3"/>
  <c r="I13" i="1"/>
  <c r="J13" i="1"/>
  <c r="L13" i="4"/>
  <c r="N13" i="4" s="1"/>
  <c r="H13" i="4"/>
  <c r="G13" i="4"/>
  <c r="O12" i="3"/>
  <c r="L12" i="3"/>
  <c r="N12" i="3" s="1"/>
  <c r="J12" i="3"/>
  <c r="G12" i="3"/>
  <c r="I12" i="3" s="1"/>
  <c r="L12" i="1"/>
  <c r="M12" i="1" s="1"/>
  <c r="J12" i="1"/>
  <c r="G12" i="1"/>
  <c r="H12" i="1" s="1"/>
  <c r="L12" i="4"/>
  <c r="O12" i="4" s="1"/>
  <c r="G12" i="4"/>
  <c r="H12" i="4" s="1"/>
  <c r="O11" i="3"/>
  <c r="N11" i="3"/>
  <c r="L11" i="3"/>
  <c r="M11" i="3" s="1"/>
  <c r="I11" i="3"/>
  <c r="G11" i="3"/>
  <c r="J11" i="3" s="1"/>
  <c r="L11" i="4"/>
  <c r="O11" i="4" s="1"/>
  <c r="G11" i="4"/>
  <c r="J11" i="4" s="1"/>
  <c r="L10" i="4"/>
  <c r="O10" i="4" s="1"/>
  <c r="G10" i="4"/>
  <c r="J10" i="4" s="1"/>
  <c r="L9" i="4"/>
  <c r="O9" i="4" s="1"/>
  <c r="G9" i="4"/>
  <c r="J9" i="4" s="1"/>
  <c r="L8" i="4"/>
  <c r="O8" i="4" s="1"/>
  <c r="G8" i="4"/>
  <c r="J8" i="4" s="1"/>
  <c r="L7" i="4"/>
  <c r="O7" i="4" s="1"/>
  <c r="G7" i="4"/>
  <c r="J7" i="4" s="1"/>
  <c r="G10" i="3"/>
  <c r="I10" i="3" s="1"/>
  <c r="L10" i="3"/>
  <c r="M10" i="3" s="1"/>
  <c r="L9" i="3"/>
  <c r="O9" i="3" s="1"/>
  <c r="G9" i="3"/>
  <c r="I9" i="3" s="1"/>
  <c r="L8" i="3"/>
  <c r="O8" i="3" s="1"/>
  <c r="G8" i="3"/>
  <c r="J8" i="3" s="1"/>
  <c r="L7" i="3"/>
  <c r="N7" i="3" s="1"/>
  <c r="G7" i="3"/>
  <c r="J7" i="3" s="1"/>
  <c r="L11" i="1"/>
  <c r="N11" i="1" s="1"/>
  <c r="G11" i="1"/>
  <c r="H11" i="1" s="1"/>
  <c r="L10" i="1"/>
  <c r="M10" i="1" s="1"/>
  <c r="G10" i="1"/>
  <c r="H10" i="1" s="1"/>
  <c r="L9" i="1"/>
  <c r="M9" i="1" s="1"/>
  <c r="G9" i="1"/>
  <c r="J9" i="1" s="1"/>
  <c r="L8" i="1"/>
  <c r="M8" i="1" s="1"/>
  <c r="G8" i="1"/>
  <c r="J8" i="1" s="1"/>
  <c r="L7" i="1"/>
  <c r="O7" i="1" s="1"/>
  <c r="G7" i="1"/>
  <c r="I7" i="1" s="1"/>
  <c r="D43" i="2"/>
  <c r="C55" i="2"/>
  <c r="B55" i="2"/>
  <c r="C54" i="2"/>
  <c r="B54" i="2"/>
  <c r="D54" i="2" s="1"/>
  <c r="C53" i="2"/>
  <c r="B53" i="2"/>
  <c r="C52" i="2"/>
  <c r="B52" i="2"/>
  <c r="C51" i="2"/>
  <c r="B51" i="2"/>
  <c r="D51" i="2" s="1"/>
  <c r="C50" i="2"/>
  <c r="D50" i="2" s="1"/>
  <c r="B50" i="2"/>
  <c r="C49" i="2"/>
  <c r="B49" i="2"/>
  <c r="C48" i="2"/>
  <c r="B48" i="2"/>
  <c r="C47" i="2"/>
  <c r="B47" i="2"/>
  <c r="D47" i="2" s="1"/>
  <c r="C46" i="2"/>
  <c r="D46" i="2" s="1"/>
  <c r="B46" i="2"/>
  <c r="C45" i="2"/>
  <c r="B45" i="2"/>
  <c r="D45" i="2" s="1"/>
  <c r="C44" i="2"/>
  <c r="B44" i="2"/>
  <c r="C38" i="2"/>
  <c r="B38" i="2"/>
  <c r="C37" i="2"/>
  <c r="B37" i="2"/>
  <c r="C36" i="2"/>
  <c r="B36" i="2"/>
  <c r="C35" i="2"/>
  <c r="B35" i="2"/>
  <c r="C34" i="2"/>
  <c r="B34" i="2"/>
  <c r="D34" i="2" s="1"/>
  <c r="C33" i="2"/>
  <c r="B33" i="2"/>
  <c r="D33" i="2" s="1"/>
  <c r="C32" i="2"/>
  <c r="B32" i="2"/>
  <c r="D32" i="2" s="1"/>
  <c r="C31" i="2"/>
  <c r="B31" i="2"/>
  <c r="D31" i="2" s="1"/>
  <c r="C30" i="2"/>
  <c r="B30" i="2"/>
  <c r="D30" i="2" s="1"/>
  <c r="C29" i="2"/>
  <c r="B29" i="2"/>
  <c r="C28" i="2"/>
  <c r="B28" i="2"/>
  <c r="D28" i="2" s="1"/>
  <c r="C27" i="2"/>
  <c r="B27" i="2"/>
  <c r="D27" i="2" s="1"/>
  <c r="D19" i="2"/>
  <c r="D38" i="2"/>
  <c r="D18" i="2"/>
  <c r="D36" i="2"/>
  <c r="D21" i="2"/>
  <c r="D35" i="2"/>
  <c r="D49" i="2"/>
  <c r="D53" i="2"/>
  <c r="D20" i="2"/>
  <c r="I11" i="1" l="1"/>
  <c r="O8" i="1"/>
  <c r="J10" i="1"/>
  <c r="J7" i="1"/>
  <c r="D29" i="2"/>
  <c r="D52" i="2"/>
  <c r="N8" i="1"/>
  <c r="D48" i="2"/>
  <c r="D55" i="2"/>
  <c r="D37" i="2"/>
  <c r="I10" i="1"/>
  <c r="D44" i="2"/>
  <c r="M12" i="4"/>
  <c r="O13" i="4"/>
  <c r="N12" i="4"/>
  <c r="M13" i="4"/>
  <c r="H7" i="1"/>
  <c r="H11" i="3"/>
  <c r="H12" i="3"/>
  <c r="M12" i="3"/>
  <c r="N10" i="1"/>
  <c r="O11" i="1"/>
  <c r="O10" i="1"/>
  <c r="N12" i="1"/>
  <c r="O12" i="1"/>
  <c r="J11" i="1"/>
  <c r="I12" i="1"/>
  <c r="H9" i="1"/>
  <c r="I9" i="1"/>
  <c r="I8" i="1"/>
  <c r="H8" i="1"/>
  <c r="M11" i="1"/>
  <c r="N9" i="1"/>
  <c r="O9" i="1"/>
  <c r="I13" i="4"/>
  <c r="J13" i="4"/>
  <c r="M7" i="1"/>
  <c r="N7" i="1"/>
  <c r="J12" i="4"/>
  <c r="I12" i="4"/>
  <c r="N11" i="4"/>
  <c r="I10" i="4"/>
  <c r="N8" i="4"/>
  <c r="I7" i="4"/>
  <c r="N10" i="3"/>
  <c r="O10" i="3"/>
  <c r="J10" i="3"/>
  <c r="H10" i="3"/>
  <c r="M7" i="4"/>
  <c r="H9" i="4"/>
  <c r="M10" i="4"/>
  <c r="N7" i="4"/>
  <c r="I9" i="4"/>
  <c r="N10" i="4"/>
  <c r="H8" i="4"/>
  <c r="M9" i="4"/>
  <c r="H11" i="4"/>
  <c r="I8" i="4"/>
  <c r="N9" i="4"/>
  <c r="I11" i="4"/>
  <c r="H7" i="4"/>
  <c r="M8" i="4"/>
  <c r="H10" i="4"/>
  <c r="M11" i="4"/>
  <c r="H7" i="3"/>
  <c r="J9" i="3"/>
  <c r="M8" i="3"/>
  <c r="N8" i="3"/>
  <c r="O7" i="3"/>
  <c r="I7" i="3"/>
  <c r="M7" i="3"/>
  <c r="H9" i="3"/>
  <c r="H8" i="3"/>
  <c r="I8" i="3"/>
  <c r="N9" i="3"/>
  <c r="M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Yilmar Yeisson Torres Benitez</author>
  </authors>
  <commentList>
    <comment ref="F5" authorId="0" shapeId="0" xr:uid="{1994A1F8-F898-47F5-9C6F-63AE928AEC97}">
      <text>
        <r>
          <rPr>
            <b/>
            <sz val="9"/>
            <color indexed="81"/>
            <rFont val="Tahoma"/>
            <family val="2"/>
          </rPr>
          <t>Yilmar Yeisson Torres Benitez:</t>
        </r>
        <r>
          <rPr>
            <sz val="9"/>
            <color indexed="81"/>
            <rFont val="Tahoma"/>
            <family val="2"/>
          </rPr>
          <t xml:space="preserve">
M3?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Yilmar Yeisson Torres Benitez</author>
  </authors>
  <commentList>
    <comment ref="F5" authorId="0" shapeId="0" xr:uid="{F2C91E48-7C8B-4745-BAB4-71AC85D010A1}">
      <text>
        <r>
          <rPr>
            <b/>
            <sz val="9"/>
            <color indexed="81"/>
            <rFont val="Tahoma"/>
            <family val="2"/>
          </rPr>
          <t>Yilmar Yeisson Torres Benitez:</t>
        </r>
        <r>
          <rPr>
            <sz val="9"/>
            <color indexed="81"/>
            <rFont val="Tahoma"/>
            <family val="2"/>
          </rPr>
          <t xml:space="preserve">
M3?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Yilmar Yeisson Torres Benitez</author>
  </authors>
  <commentList>
    <comment ref="F5" authorId="0" shapeId="0" xr:uid="{3BD72572-FEF5-4E30-960F-533D3CFF448A}">
      <text>
        <r>
          <rPr>
            <b/>
            <sz val="9"/>
            <color indexed="81"/>
            <rFont val="Tahoma"/>
            <family val="2"/>
          </rPr>
          <t>Yilmar Yeisson Torres Benitez:</t>
        </r>
        <r>
          <rPr>
            <sz val="9"/>
            <color indexed="81"/>
            <rFont val="Tahoma"/>
            <family val="2"/>
          </rPr>
          <t xml:space="preserve">
M3?</t>
        </r>
      </text>
    </comment>
  </commentList>
</comments>
</file>

<file path=xl/sharedStrings.xml><?xml version="1.0" encoding="utf-8"?>
<sst xmlns="http://schemas.openxmlformats.org/spreadsheetml/2006/main" count="262" uniqueCount="87">
  <si>
    <t>Consumo en  actual $ (inicio)</t>
  </si>
  <si>
    <t>Consumo en  actual $ (fin)</t>
  </si>
  <si>
    <t>Mes</t>
  </si>
  <si>
    <t>Cantidad total de personas en la SDHT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</si>
  <si>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</si>
  <si>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</si>
  <si>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</si>
  <si>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</si>
  <si>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</si>
  <si>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</si>
  <si>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</si>
  <si>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</si>
  <si>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</si>
  <si>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</si>
  <si>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</si>
  <si>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</si>
  <si>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Cuenta:</t>
  </si>
  <si>
    <t>Medidor:</t>
  </si>
  <si>
    <t>CONSOLIDADO TOTAL CONSUMOS DE LAS SEDES</t>
  </si>
  <si>
    <t xml:space="preserve">Observación </t>
  </si>
  <si>
    <t>Consumo Total
kWh</t>
  </si>
  <si>
    <t>Meta PIGA kWh</t>
  </si>
  <si>
    <t>Diferencia consumo entre "Consumo Total kWh y Meta PIGA kWh)</t>
  </si>
  <si>
    <t>Fechas de periodo facturación</t>
  </si>
  <si>
    <t>Cálculos consumo ($)</t>
  </si>
  <si>
    <t>Dias de consumo del mes (medio)</t>
  </si>
  <si>
    <t>Consumo Total  facturado ($)</t>
  </si>
  <si>
    <t>Valor m3 diario</t>
  </si>
  <si>
    <t>Consumo en  actual $ (medio)</t>
  </si>
  <si>
    <t>Funcionarios</t>
  </si>
  <si>
    <t>Contratistas</t>
  </si>
  <si>
    <t>Servicios generales</t>
  </si>
  <si>
    <t>Vigilancia</t>
  </si>
  <si>
    <t>Otros servicios tercerizados</t>
  </si>
  <si>
    <t>Visitantes</t>
  </si>
  <si>
    <t>Usuarios</t>
  </si>
  <si>
    <t xml:space="preserve">Consumo  </t>
  </si>
  <si>
    <t>Consumo percapitá</t>
  </si>
  <si>
    <t>Total Usuarios</t>
  </si>
  <si>
    <t>Meta mensual</t>
  </si>
  <si>
    <t>Objetivo:</t>
  </si>
  <si>
    <t>Resultado</t>
  </si>
  <si>
    <t>Consumo Kw/h</t>
  </si>
  <si>
    <t>Eficiencia ambiental</t>
  </si>
  <si>
    <t>Eficiencia Ambiental</t>
  </si>
  <si>
    <t>Periodo anterior kw/h</t>
  </si>
  <si>
    <t>Periodo actual kw/h</t>
  </si>
  <si>
    <t>Eficacia ambiental</t>
  </si>
  <si>
    <t>Periodo evaluado kw/h</t>
  </si>
  <si>
    <t>SISTEMA DE GESTIÓN AMBIENTAL</t>
  </si>
  <si>
    <t>PROGRAMA USO Y AHORRO EFICIENTE DE ENERGÍA</t>
  </si>
  <si>
    <t>Consumo diario facturado en  Kw/h</t>
  </si>
  <si>
    <t>Consumo periodo en  Kw/h (inicio)</t>
  </si>
  <si>
    <t>Consumo periodo en  Kw/h (medio)</t>
  </si>
  <si>
    <t>Consumo periodo en  Kw/h (fin)</t>
  </si>
  <si>
    <t>Cálculos consumo (Kw/h)</t>
  </si>
  <si>
    <t>Cálculos días</t>
  </si>
  <si>
    <t>Días facturados</t>
  </si>
  <si>
    <t>Días de consumo del mes (inicio)</t>
  </si>
  <si>
    <t>Das de consumo del mes (fin)</t>
  </si>
  <si>
    <t>Informe de Cálculo de seguimiento consumo de energía</t>
  </si>
  <si>
    <t>Consumo percápita kWh</t>
  </si>
  <si>
    <t>PROGRAMA DE AHORRO Y USO EFICIENTE DE ENERGÍA</t>
  </si>
  <si>
    <t>SEGUIMIENTO CONSUMO DE ENERGÍA PER CÁPITA POR SEDE</t>
  </si>
  <si>
    <t xml:space="preserve">Plan de Acción </t>
  </si>
  <si>
    <t>¿Se cumplió con la meta?
SI/NO</t>
  </si>
  <si>
    <t>Actividad por incumplimiento de la meta</t>
  </si>
  <si>
    <t>Fecha de Inicio</t>
  </si>
  <si>
    <t>Responsable</t>
  </si>
  <si>
    <t>Fecha 
Final</t>
  </si>
  <si>
    <t>VERSIÓN 3</t>
  </si>
  <si>
    <t>Sede:</t>
  </si>
  <si>
    <t>CÓDIGO
PG03-FO858</t>
  </si>
  <si>
    <t>FECHA 
14/05/2024</t>
  </si>
  <si>
    <t>Consumo Total  facturado (Kw/h)</t>
  </si>
  <si>
    <t>SI</t>
  </si>
  <si>
    <t>12/01/2025 - 10/02/2025</t>
  </si>
  <si>
    <t>12/12/2024 - 11/01/2025</t>
  </si>
  <si>
    <t>1/01/2025 - 31/01/2025</t>
  </si>
  <si>
    <t>Cumplir con el consumo de energía per-cápita</t>
  </si>
  <si>
    <t>11/02/2025 - 11/03/2025</t>
  </si>
  <si>
    <t>1/02/2025 - 28/02/2025</t>
  </si>
  <si>
    <t>12/03/2025 - 09/04/2025</t>
  </si>
  <si>
    <t>1/03/2025 - 31/03/2025</t>
  </si>
  <si>
    <t>1/12/2024 - 11/01/2025</t>
  </si>
  <si>
    <t>10/04/2025 - 09/05/2025</t>
  </si>
  <si>
    <t>1/04/2025 - 31/04/2025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</si>
</sst>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&quot;$&quot;\ #,##0"/>
    <numFmt numFmtId="166" formatCode="_-* #,##0\ _€_-;\-* #,##0\ _€_-;_-* &quot;-&quot;??\ _€_-;_-@_-"/>
    <numFmt numFmtId="167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Arial"/>
      <family val="2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5"/>
      <color theme="1"/>
      <name val="Times New Roman"/>
      <family val="1"/>
    </font>
    <font>
      <sz val="9"/>
      <name val="Times New Roman"/>
      <family val="1"/>
    </font>
    <font>
      <b/>
      <sz val="15"/>
      <name val="Times New Roman"/>
      <family val="1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103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0" borderId="1" xfId="0" quotePrefix="1" applyFont="1" applyBorder="1" applyAlignment="1">
      <alignment horizontal="center" vertical="center" wrapText="1"/>
    </xf>
    <xf numFmtId="165" fontId="2" fillId="0" borderId="1" xfId="0" quotePrefix="1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/>
    <xf numFmtId="0" fontId="13" fillId="0" borderId="7" xfId="0" applyFont="1" applyBorder="1"/>
    <xf numFmtId="0" fontId="7" fillId="0" borderId="7" xfId="0" applyFont="1" applyBorder="1" applyAlignment="1">
      <alignment vertical="center"/>
    </xf>
    <xf numFmtId="14" fontId="14" fillId="0" borderId="1" xfId="2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166" fontId="12" fillId="0" borderId="1" xfId="1" applyNumberFormat="1" applyFont="1" applyBorder="1"/>
    <xf numFmtId="0" fontId="12" fillId="0" borderId="1" xfId="0" applyFont="1" applyBorder="1"/>
    <xf numFmtId="166" fontId="12" fillId="0" borderId="1" xfId="0" applyNumberFormat="1" applyFont="1" applyBorder="1"/>
    <xf numFmtId="0" fontId="14" fillId="0" borderId="1" xfId="2" applyFont="1" applyBorder="1" applyAlignment="1">
      <alignment horizontal="left" vertical="center" wrapText="1"/>
    </xf>
    <xf numFmtId="3" fontId="12" fillId="0" borderId="1" xfId="0" applyNumberFormat="1" applyFont="1" applyBorder="1"/>
    <xf numFmtId="0" fontId="12" fillId="0" borderId="7" xfId="0" applyFont="1" applyBorder="1"/>
    <xf numFmtId="2" fontId="12" fillId="0" borderId="1" xfId="0" applyNumberFormat="1" applyFont="1" applyBorder="1"/>
    <xf numFmtId="165" fontId="12" fillId="0" borderId="1" xfId="0" applyNumberFormat="1" applyFont="1" applyBorder="1"/>
    <xf numFmtId="166" fontId="12" fillId="0" borderId="0" xfId="0" applyNumberFormat="1" applyFont="1"/>
    <xf numFmtId="167" fontId="0" fillId="0" borderId="1" xfId="0" applyNumberFormat="1" applyBorder="1" applyAlignment="1">
      <alignment horizontal="center"/>
    </xf>
    <xf numFmtId="3" fontId="18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165" fontId="12" fillId="0" borderId="1" xfId="0" applyNumberFormat="1" applyFont="1" applyBorder="1" applyAlignment="1">
      <alignment horizontal="center"/>
    </xf>
    <xf numFmtId="165" fontId="12" fillId="0" borderId="1" xfId="0" applyNumberFormat="1" applyFont="1" applyBorder="1" applyAlignment="1">
      <alignment horizontal="right"/>
    </xf>
    <xf numFmtId="0" fontId="13" fillId="4" borderId="26" xfId="0" applyFont="1" applyFill="1" applyBorder="1" applyAlignment="1">
      <alignment horizontal="center"/>
    </xf>
    <xf numFmtId="0" fontId="13" fillId="4" borderId="19" xfId="0" applyFont="1" applyFill="1" applyBorder="1" applyAlignment="1">
      <alignment horizontal="center"/>
    </xf>
    <xf numFmtId="0" fontId="13" fillId="4" borderId="5" xfId="0" applyFont="1" applyFill="1" applyBorder="1" applyAlignment="1">
      <alignment horizontal="center"/>
    </xf>
    <xf numFmtId="0" fontId="13" fillId="4" borderId="4" xfId="0" applyFont="1" applyFill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1" fontId="12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6" borderId="1" xfId="0" applyFont="1" applyFill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166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" fontId="0" fillId="0" borderId="1" xfId="0" applyNumberFormat="1" applyBorder="1"/>
  </cellXfs>
  <cellStyles count="3">
    <cellStyle name="Millares" xfId="1" builtinId="3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>
                <a:solidFill>
                  <a:sysClr val="windowText" lastClr="000000"/>
                </a:solidFill>
              </a:rPr>
              <a:t>Consumo</a:t>
            </a:r>
            <a:r>
              <a:rPr lang="es-CO" b="1" baseline="0">
                <a:solidFill>
                  <a:sysClr val="windowText" lastClr="000000"/>
                </a:solidFill>
              </a:rPr>
              <a:t> Percapitá</a:t>
            </a:r>
            <a:endParaRPr lang="es-CO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Informe!$B$9</c:f>
              <c:strCache>
                <c:ptCount val="1"/>
                <c:pt idx="0">
                  <c:v>Total Usuarios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Informe!$A$10:$A$21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Informe!$B$10:$B$21</c:f>
              <c:numCache>
                <c:formatCode>General</c:formatCode>
                <c:ptCount val="12"/>
                <c:pt idx="0">
                  <c:v>1670</c:v>
                </c:pt>
                <c:pt idx="1">
                  <c:v>1979</c:v>
                </c:pt>
                <c:pt idx="2">
                  <c:v>1870</c:v>
                </c:pt>
                <c:pt idx="3" formatCode="0">
                  <c:v>1839.6666666666667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15-416D-B95E-561038E4EA15}"/>
            </c:ext>
          </c:extLst>
        </c:ser>
        <c:ser>
          <c:idx val="1"/>
          <c:order val="1"/>
          <c:tx>
            <c:strRef>
              <c:f>Informe!$C$9</c:f>
              <c:strCache>
                <c:ptCount val="1"/>
                <c:pt idx="0">
                  <c:v>Consumo Kw/h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Informe!$A$10:$A$21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Informe!$C$10:$C$21</c:f>
              <c:numCache>
                <c:formatCode>#,##0</c:formatCode>
                <c:ptCount val="12"/>
                <c:pt idx="0">
                  <c:v>21978</c:v>
                </c:pt>
                <c:pt idx="1">
                  <c:v>18885</c:v>
                </c:pt>
                <c:pt idx="2">
                  <c:v>20564</c:v>
                </c:pt>
                <c:pt idx="3">
                  <c:v>19686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15-416D-B95E-561038E4EA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0639648"/>
        <c:axId val="790644224"/>
      </c:lineChart>
      <c:catAx>
        <c:axId val="7906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0644224"/>
        <c:crosses val="autoZero"/>
        <c:auto val="1"/>
        <c:lblAlgn val="ctr"/>
        <c:lblOffset val="100"/>
        <c:noMultiLvlLbl val="0"/>
      </c:catAx>
      <c:valAx>
        <c:axId val="79064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063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baseline="0">
                <a:effectLst/>
              </a:rPr>
              <a:t>Eficiencia ambiental</a:t>
            </a:r>
            <a:endParaRPr lang="es-CO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7064704383735331"/>
          <c:y val="3.27868852459016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Informe!$B$9</c:f>
              <c:strCache>
                <c:ptCount val="1"/>
                <c:pt idx="0">
                  <c:v>Total Usuarios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Informe!$A$10:$A$21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Informe!$B$10:$B$21</c:f>
              <c:numCache>
                <c:formatCode>General</c:formatCode>
                <c:ptCount val="12"/>
                <c:pt idx="0">
                  <c:v>1670</c:v>
                </c:pt>
                <c:pt idx="1">
                  <c:v>1979</c:v>
                </c:pt>
                <c:pt idx="2">
                  <c:v>1870</c:v>
                </c:pt>
                <c:pt idx="3" formatCode="0">
                  <c:v>1839.6666666666667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45-4D1F-A637-201B117A6CEF}"/>
            </c:ext>
          </c:extLst>
        </c:ser>
        <c:ser>
          <c:idx val="1"/>
          <c:order val="1"/>
          <c:tx>
            <c:strRef>
              <c:f>Informe!$C$9</c:f>
              <c:strCache>
                <c:ptCount val="1"/>
                <c:pt idx="0">
                  <c:v>Consumo Kw/h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Informe!$A$10:$A$21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Informe!$C$10:$C$21</c:f>
              <c:numCache>
                <c:formatCode>#,##0</c:formatCode>
                <c:ptCount val="12"/>
                <c:pt idx="0">
                  <c:v>21978</c:v>
                </c:pt>
                <c:pt idx="1">
                  <c:v>18885</c:v>
                </c:pt>
                <c:pt idx="2">
                  <c:v>20564</c:v>
                </c:pt>
                <c:pt idx="3">
                  <c:v>19686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45-4D1F-A637-201B117A6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0639648"/>
        <c:axId val="790644224"/>
      </c:lineChart>
      <c:catAx>
        <c:axId val="7906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0644224"/>
        <c:crosses val="autoZero"/>
        <c:auto val="1"/>
        <c:lblAlgn val="ctr"/>
        <c:lblOffset val="100"/>
        <c:noMultiLvlLbl val="0"/>
      </c:catAx>
      <c:valAx>
        <c:axId val="79064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063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400" b="1" i="0" u="none" strike="noStrike" baseline="0">
                <a:effectLst/>
              </a:rPr>
              <a:t>Eficacia ambiental</a:t>
            </a:r>
            <a:endParaRPr lang="es-CO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37064704383735331"/>
          <c:y val="3.27868852459016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Informe!$B$9</c:f>
              <c:strCache>
                <c:ptCount val="1"/>
                <c:pt idx="0">
                  <c:v>Total Usuarios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Informe!$A$10:$A$21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Informe!$B$10:$B$21</c:f>
              <c:numCache>
                <c:formatCode>General</c:formatCode>
                <c:ptCount val="12"/>
                <c:pt idx="0">
                  <c:v>1670</c:v>
                </c:pt>
                <c:pt idx="1">
                  <c:v>1979</c:v>
                </c:pt>
                <c:pt idx="2">
                  <c:v>1870</c:v>
                </c:pt>
                <c:pt idx="3" formatCode="0">
                  <c:v>1839.6666666666667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B7-460F-B9FE-7CC4BA513190}"/>
            </c:ext>
          </c:extLst>
        </c:ser>
        <c:ser>
          <c:idx val="1"/>
          <c:order val="1"/>
          <c:tx>
            <c:strRef>
              <c:f>Informe!$C$9</c:f>
              <c:strCache>
                <c:ptCount val="1"/>
                <c:pt idx="0">
                  <c:v>Consumo Kw/h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Informe!$A$10:$A$21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Informe!$C$10:$C$21</c:f>
              <c:numCache>
                <c:formatCode>#,##0</c:formatCode>
                <c:ptCount val="12"/>
                <c:pt idx="0">
                  <c:v>21978</c:v>
                </c:pt>
                <c:pt idx="1">
                  <c:v>18885</c:v>
                </c:pt>
                <c:pt idx="2">
                  <c:v>20564</c:v>
                </c:pt>
                <c:pt idx="3">
                  <c:v>19686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EB7-460F-B9FE-7CC4BA5131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0639648"/>
        <c:axId val="790644224"/>
      </c:lineChart>
      <c:catAx>
        <c:axId val="79063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0644224"/>
        <c:crosses val="autoZero"/>
        <c:auto val="1"/>
        <c:lblAlgn val="ctr"/>
        <c:lblOffset val="100"/>
        <c:noMultiLvlLbl val="0"/>
      </c:catAx>
      <c:valAx>
        <c:axId val="790644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9063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  <a:scene3d>
      <a:camera prst="orthographicFront"/>
      <a:lightRig rig="threePt" dir="t"/>
    </a:scene3d>
    <a:sp3d>
      <a:bevelT/>
    </a:sp3d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565150</xdr:colOff>
      <xdr:row>0</xdr:row>
      <xdr:rowOff>57152</xdr:rowOff>
    </xdr:from>
    <xdr:to>
      <xdr:col>1</xdr:col>
      <xdr:colOff>314324</xdr:colOff>
      <xdr:row>2</xdr:row>
      <xdr:rowOff>260033</xdr:rowOff>
    </xdr:to>
    <xdr:pic>
      <xdr:nvPicPr>
        <xdr:cNvPr id="2" name="Imagen 1" descr="Logo SDH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150" y="57152"/>
          <a:ext cx="1073149" cy="10315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565150</xdr:colOff>
      <xdr:row>0</xdr:row>
      <xdr:rowOff>57152</xdr:rowOff>
    </xdr:from>
    <xdr:to>
      <xdr:col>1</xdr:col>
      <xdr:colOff>314324</xdr:colOff>
      <xdr:row>2</xdr:row>
      <xdr:rowOff>260033</xdr:rowOff>
    </xdr:to>
    <xdr:pic>
      <xdr:nvPicPr>
        <xdr:cNvPr id="2" name="Imagen 1" descr="Logo SDHT">
          <a:extLst>
            <a:ext uri="{FF2B5EF4-FFF2-40B4-BE49-F238E27FC236}">
              <a16:creationId xmlns:a16="http://schemas.microsoft.com/office/drawing/2014/main" id="{43C916D7-F33C-4BB6-BC0D-6913206C67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150" y="57152"/>
          <a:ext cx="1073149" cy="10315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565150</xdr:colOff>
      <xdr:row>0</xdr:row>
      <xdr:rowOff>57152</xdr:rowOff>
    </xdr:from>
    <xdr:to>
      <xdr:col>1</xdr:col>
      <xdr:colOff>314324</xdr:colOff>
      <xdr:row>2</xdr:row>
      <xdr:rowOff>260033</xdr:rowOff>
    </xdr:to>
    <xdr:pic>
      <xdr:nvPicPr>
        <xdr:cNvPr id="2" name="Imagen 1" descr="Logo SDHT">
          <a:extLst>
            <a:ext uri="{FF2B5EF4-FFF2-40B4-BE49-F238E27FC236}">
              <a16:creationId xmlns:a16="http://schemas.microsoft.com/office/drawing/2014/main" id="{1C1A304E-8C56-4652-9CE2-446C6D52E8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150" y="57152"/>
          <a:ext cx="1073149" cy="10315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8</xdr:row>
      <xdr:rowOff>76200</xdr:rowOff>
    </xdr:from>
    <xdr:to>
      <xdr:col>11</xdr:col>
      <xdr:colOff>600075</xdr:colOff>
      <xdr:row>20</xdr:row>
      <xdr:rowOff>114300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25232A5-DE72-3314-A523-608B543B87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190500</xdr:colOff>
      <xdr:row>25</xdr:row>
      <xdr:rowOff>76200</xdr:rowOff>
    </xdr:from>
    <xdr:to>
      <xdr:col>11</xdr:col>
      <xdr:colOff>600075</xdr:colOff>
      <xdr:row>37</xdr:row>
      <xdr:rowOff>114300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5ECF98-E46A-4018-B1C3-069E87ABE1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190500</xdr:colOff>
      <xdr:row>42</xdr:row>
      <xdr:rowOff>76200</xdr:rowOff>
    </xdr:from>
    <xdr:to>
      <xdr:col>11</xdr:col>
      <xdr:colOff>600075</xdr:colOff>
      <xdr:row>54</xdr:row>
      <xdr:rowOff>114300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AA5FB6FC-7C9B-4214-A3DC-CB69279B2C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9"/>
  <sheetViews>
    <sheetView tabSelected="1" topLeftCell="A2" zoomScaleNormal="100" zoomScaleSheetLayoutView="100" workbookViewId="0">
      <selection activeCell="F9" sqref="F9"/>
    </sheetView>
  </sheetViews>
  <sheetFormatPr baseColWidth="10" defaultColWidth="11.453125" defaultRowHeight="14" x14ac:dyDescent="0.3"/>
  <cols>
    <col min="1" max="1" width="19.81640625" style="23" customWidth="1"/>
    <col min="2" max="3" width="11.453125" style="23"/>
    <col min="4" max="4" width="12" style="23" customWidth="1"/>
    <col min="5" max="5" width="13.81640625" style="23" bestFit="1" customWidth="1"/>
    <col min="6" max="6" width="15.54296875" style="23" bestFit="1" customWidth="1"/>
    <col min="7" max="9" width="11.453125" style="23"/>
    <col min="10" max="10" width="12.7265625" style="23" bestFit="1" customWidth="1"/>
    <col min="11" max="11" width="14.1796875" style="23" bestFit="1" customWidth="1"/>
    <col min="12" max="12" width="14.54296875" style="23" customWidth="1"/>
    <col min="13" max="13" width="14" style="23" customWidth="1"/>
    <col min="14" max="14" width="11.453125" style="23"/>
    <col min="15" max="15" width="16.81640625" style="23" bestFit="1" customWidth="1"/>
    <col min="16" max="18" width="11.453125" style="23"/>
    <col min="19" max="19" width="12.81640625" style="23" customWidth="1"/>
    <col min="20" max="20" width="13.453125" style="23" customWidth="1"/>
    <col min="21" max="16384" width="11.453125" style="23"/>
  </cols>
  <sheetData>
    <row r="1" spans="1:20" ht="36.75" customHeight="1" x14ac:dyDescent="0.3">
      <c r="A1" s="60"/>
      <c r="B1" s="61"/>
      <c r="C1" s="66" t="s">
        <v>49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7"/>
      <c r="Q1" s="51" t="s">
        <v>73</v>
      </c>
      <c r="R1" s="52"/>
      <c r="S1" s="52"/>
      <c r="T1" s="53"/>
    </row>
    <row r="2" spans="1:20" ht="29.15" customHeight="1" x14ac:dyDescent="0.3">
      <c r="A2" s="62"/>
      <c r="B2" s="63"/>
      <c r="C2" s="68" t="s">
        <v>62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9"/>
      <c r="Q2" s="54" t="s">
        <v>72</v>
      </c>
      <c r="R2" s="55"/>
      <c r="S2" s="55"/>
      <c r="T2" s="56"/>
    </row>
    <row r="3" spans="1:20" ht="22.5" customHeight="1" thickBot="1" x14ac:dyDescent="0.35">
      <c r="A3" s="64"/>
      <c r="B3" s="65"/>
      <c r="C3" s="70" t="s">
        <v>63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1"/>
      <c r="Q3" s="57" t="s">
        <v>70</v>
      </c>
      <c r="R3" s="58"/>
      <c r="S3" s="58"/>
      <c r="T3" s="59"/>
    </row>
    <row r="4" spans="1:20" ht="22.5" customHeight="1" x14ac:dyDescent="0.4">
      <c r="A4" s="24" t="s">
        <v>71</v>
      </c>
      <c r="B4" s="48"/>
      <c r="C4" s="49"/>
      <c r="D4" s="49"/>
      <c r="E4" s="49"/>
      <c r="F4" s="49"/>
      <c r="G4" s="49"/>
      <c r="H4" s="49"/>
      <c r="I4" s="50"/>
      <c r="J4" s="25" t="s">
        <v>16</v>
      </c>
      <c r="K4" s="47"/>
      <c r="L4" s="47"/>
      <c r="M4" s="25" t="s">
        <v>17</v>
      </c>
      <c r="N4" s="46"/>
      <c r="O4" s="46"/>
      <c r="P4" s="42" t="s">
        <v>64</v>
      </c>
      <c r="Q4" s="43"/>
      <c r="R4" s="43"/>
      <c r="S4" s="43"/>
      <c r="T4" s="43"/>
    </row>
    <row r="5" spans="1:20" ht="19.5" customHeight="1" x14ac:dyDescent="0.4">
      <c r="A5" s="73" t="s">
        <v>23</v>
      </c>
      <c r="B5" s="75" t="s">
        <v>56</v>
      </c>
      <c r="C5" s="75"/>
      <c r="D5" s="75"/>
      <c r="E5" s="75"/>
      <c r="F5" s="76" t="s">
        <v>55</v>
      </c>
      <c r="G5" s="77"/>
      <c r="H5" s="77"/>
      <c r="I5" s="77"/>
      <c r="J5" s="77"/>
      <c r="K5" s="80" t="s">
        <v>24</v>
      </c>
      <c r="L5" s="81"/>
      <c r="M5" s="81"/>
      <c r="N5" s="81"/>
      <c r="O5" s="81"/>
      <c r="P5" s="44"/>
      <c r="Q5" s="45"/>
      <c r="R5" s="45"/>
      <c r="S5" s="45"/>
      <c r="T5" s="45"/>
    </row>
    <row r="6" spans="1:20" ht="52" x14ac:dyDescent="0.3">
      <c r="A6" s="74"/>
      <c r="B6" s="3" t="s">
        <v>57</v>
      </c>
      <c r="C6" s="3" t="s">
        <v>58</v>
      </c>
      <c r="D6" s="3" t="s">
        <v>25</v>
      </c>
      <c r="E6" s="3" t="s">
        <v>59</v>
      </c>
      <c r="F6" s="3" t="s">
        <v>74</v>
      </c>
      <c r="G6" s="3" t="s">
        <v>51</v>
      </c>
      <c r="H6" s="3" t="s">
        <v>52</v>
      </c>
      <c r="I6" s="3" t="s">
        <v>53</v>
      </c>
      <c r="J6" s="3" t="s">
        <v>54</v>
      </c>
      <c r="K6" s="3" t="s">
        <v>26</v>
      </c>
      <c r="L6" s="3" t="s">
        <v>27</v>
      </c>
      <c r="M6" s="4" t="s">
        <v>0</v>
      </c>
      <c r="N6" s="4" t="s">
        <v>28</v>
      </c>
      <c r="O6" s="4" t="s">
        <v>1</v>
      </c>
      <c r="P6" s="20" t="s">
        <v>65</v>
      </c>
      <c r="Q6" s="20" t="s">
        <v>66</v>
      </c>
      <c r="R6" s="21" t="s">
        <v>67</v>
      </c>
      <c r="S6" s="21" t="s">
        <v>69</v>
      </c>
      <c r="T6" s="22" t="s">
        <v>68</v>
      </c>
    </row>
    <row r="7" spans="1:20" ht="18" customHeight="1" x14ac:dyDescent="0.3">
      <c r="A7" s="26" t="s">
        <v>84</v>
      </c>
      <c r="B7" s="27">
        <v>30</v>
      </c>
      <c r="C7" s="27">
        <v>18</v>
      </c>
      <c r="D7" s="27"/>
      <c r="E7" s="38">
        <v>12</v>
      </c>
      <c r="F7" s="28">
        <v>22200</v>
      </c>
      <c r="G7" s="30">
        <f t="shared" ref="G7:G15" si="0" xml:space="preserve"> F7/B7</f>
        <v>740</v>
      </c>
      <c r="H7" s="30">
        <f t="shared" ref="H7:H15" si="1">G7*C7</f>
        <v>13320</v>
      </c>
      <c r="I7" s="30">
        <f t="shared" ref="I7:I15" si="2">G7*D7</f>
        <v>0</v>
      </c>
      <c r="J7" s="30">
        <f t="shared" ref="J7:J15" si="3">G7*E7</f>
        <v>8880</v>
      </c>
      <c r="K7" s="40">
        <v>16115360</v>
      </c>
      <c r="L7" s="40">
        <f t="shared" ref="L7:L15" si="4">K7/B7</f>
        <v>537178.66666666663</v>
      </c>
      <c r="M7" s="35">
        <f t="shared" ref="M7:M15" si="5">L7*C7</f>
        <v>9669216</v>
      </c>
      <c r="N7" s="35">
        <f t="shared" ref="N7:N15" si="6">L7*D7</f>
        <v>0</v>
      </c>
      <c r="O7" s="35">
        <f t="shared" ref="O7:O15" si="7">L7*E7</f>
        <v>6446144</v>
      </c>
      <c r="P7" s="29" t="s">
        <v>75</v>
      </c>
      <c r="Q7" s="29"/>
      <c r="R7" s="29"/>
      <c r="S7" s="29"/>
      <c r="T7" s="29"/>
    </row>
    <row r="8" spans="1:20" ht="18" customHeight="1" x14ac:dyDescent="0.3">
      <c r="A8" s="26" t="s">
        <v>76</v>
      </c>
      <c r="B8" s="27">
        <v>30</v>
      </c>
      <c r="C8" s="27">
        <v>20</v>
      </c>
      <c r="D8" s="27"/>
      <c r="E8" s="38">
        <v>10</v>
      </c>
      <c r="F8" s="28">
        <v>18600</v>
      </c>
      <c r="G8" s="30">
        <f t="shared" si="0"/>
        <v>620</v>
      </c>
      <c r="H8" s="30">
        <f t="shared" si="1"/>
        <v>12400</v>
      </c>
      <c r="I8" s="30">
        <f t="shared" si="2"/>
        <v>0</v>
      </c>
      <c r="J8" s="30">
        <f t="shared" si="3"/>
        <v>6200</v>
      </c>
      <c r="K8" s="40">
        <v>14258950</v>
      </c>
      <c r="L8" s="40">
        <f t="shared" si="4"/>
        <v>475298.33333333331</v>
      </c>
      <c r="M8" s="41">
        <f t="shared" si="5"/>
        <v>9505966.666666666</v>
      </c>
      <c r="N8" s="35">
        <f t="shared" si="6"/>
        <v>0</v>
      </c>
      <c r="O8" s="35">
        <f t="shared" si="7"/>
        <v>4752983.333333333</v>
      </c>
      <c r="P8" s="29" t="s">
        <v>75</v>
      </c>
      <c r="Q8" s="29"/>
      <c r="R8" s="29"/>
      <c r="S8" s="29"/>
      <c r="T8" s="29"/>
    </row>
    <row r="9" spans="1:20" ht="18" customHeight="1" x14ac:dyDescent="0.3">
      <c r="A9" s="26" t="s">
        <v>80</v>
      </c>
      <c r="B9" s="27">
        <v>28</v>
      </c>
      <c r="C9" s="27">
        <v>18</v>
      </c>
      <c r="D9" s="27"/>
      <c r="E9" s="39">
        <v>10</v>
      </c>
      <c r="F9" s="28">
        <v>18600</v>
      </c>
      <c r="G9" s="30">
        <f t="shared" si="0"/>
        <v>664.28571428571433</v>
      </c>
      <c r="H9" s="30">
        <f t="shared" si="1"/>
        <v>11957.142857142859</v>
      </c>
      <c r="I9" s="30">
        <f t="shared" si="2"/>
        <v>0</v>
      </c>
      <c r="J9" s="30">
        <f t="shared" si="3"/>
        <v>6642.8571428571431</v>
      </c>
      <c r="K9" s="40">
        <v>13699970</v>
      </c>
      <c r="L9" s="40">
        <f t="shared" si="4"/>
        <v>489284.64285714284</v>
      </c>
      <c r="M9" s="35">
        <f t="shared" si="5"/>
        <v>8807123.5714285709</v>
      </c>
      <c r="N9" s="35">
        <f t="shared" si="6"/>
        <v>0</v>
      </c>
      <c r="O9" s="35">
        <f t="shared" si="7"/>
        <v>4892846.4285714282</v>
      </c>
      <c r="P9" s="29" t="s">
        <v>75</v>
      </c>
      <c r="Q9" s="29"/>
      <c r="R9" s="29"/>
      <c r="S9" s="29"/>
      <c r="T9" s="29"/>
    </row>
    <row r="10" spans="1:20" ht="18" customHeight="1" x14ac:dyDescent="0.3">
      <c r="A10" s="26" t="s">
        <v>82</v>
      </c>
      <c r="B10" s="27">
        <v>29</v>
      </c>
      <c r="C10" s="27">
        <v>20</v>
      </c>
      <c r="D10" s="27"/>
      <c r="E10" s="39">
        <v>9</v>
      </c>
      <c r="F10" s="28">
        <v>18900</v>
      </c>
      <c r="G10" s="30">
        <f t="shared" si="0"/>
        <v>651.72413793103453</v>
      </c>
      <c r="H10" s="30">
        <f t="shared" si="1"/>
        <v>13034.48275862069</v>
      </c>
      <c r="I10" s="30">
        <f t="shared" si="2"/>
        <v>0</v>
      </c>
      <c r="J10" s="30">
        <f t="shared" si="3"/>
        <v>5865.5172413793107</v>
      </c>
      <c r="K10" s="40">
        <v>14187209</v>
      </c>
      <c r="L10" s="40">
        <f t="shared" si="4"/>
        <v>489214.10344827588</v>
      </c>
      <c r="M10" s="35">
        <f t="shared" si="5"/>
        <v>9784282.068965517</v>
      </c>
      <c r="N10" s="35">
        <f t="shared" si="6"/>
        <v>0</v>
      </c>
      <c r="O10" s="35">
        <f t="shared" si="7"/>
        <v>4402926.931034483</v>
      </c>
      <c r="P10" s="29" t="s">
        <v>75</v>
      </c>
      <c r="Q10" s="29"/>
      <c r="R10" s="29"/>
      <c r="S10" s="29"/>
      <c r="T10" s="29"/>
    </row>
    <row r="11" spans="1:20" ht="18" customHeight="1" x14ac:dyDescent="0.3">
      <c r="A11" s="26" t="s">
        <v>85</v>
      </c>
      <c r="B11" s="27">
        <v>30</v>
      </c>
      <c r="C11" s="27">
        <v>21</v>
      </c>
      <c r="D11" s="27"/>
      <c r="E11" s="39">
        <v>9</v>
      </c>
      <c r="F11" s="28">
        <v>18600</v>
      </c>
      <c r="G11" s="30">
        <f t="shared" si="0"/>
        <v>620</v>
      </c>
      <c r="H11" s="30">
        <f t="shared" si="1"/>
        <v>13020</v>
      </c>
      <c r="I11" s="30">
        <f t="shared" si="2"/>
        <v>0</v>
      </c>
      <c r="J11" s="30">
        <f t="shared" si="3"/>
        <v>5580</v>
      </c>
      <c r="K11" s="40">
        <v>13400930</v>
      </c>
      <c r="L11" s="40">
        <f t="shared" si="4"/>
        <v>446697.66666666669</v>
      </c>
      <c r="M11" s="41">
        <f t="shared" si="5"/>
        <v>9380651</v>
      </c>
      <c r="N11" s="40">
        <f t="shared" si="6"/>
        <v>0</v>
      </c>
      <c r="O11" s="41">
        <f t="shared" si="7"/>
        <v>4020279</v>
      </c>
      <c r="P11" s="29" t="s">
        <v>75</v>
      </c>
      <c r="Q11" s="29"/>
      <c r="R11" s="29"/>
      <c r="S11" s="29"/>
      <c r="T11" s="29"/>
    </row>
    <row r="12" spans="1:20" ht="18" customHeight="1" x14ac:dyDescent="0.3">
      <c r="A12" s="31"/>
      <c r="B12" s="27"/>
      <c r="C12" s="27"/>
      <c r="D12" s="27"/>
      <c r="E12" s="39"/>
      <c r="F12" s="28"/>
      <c r="G12" s="30" t="e">
        <f t="shared" si="0"/>
        <v>#DIV/0!</v>
      </c>
      <c r="H12" s="30" t="e">
        <f t="shared" si="1"/>
        <v>#DIV/0!</v>
      </c>
      <c r="I12" s="30" t="e">
        <f t="shared" si="2"/>
        <v>#DIV/0!</v>
      </c>
      <c r="J12" s="30" t="e">
        <f t="shared" si="3"/>
        <v>#DIV/0!</v>
      </c>
      <c r="K12" s="35"/>
      <c r="L12" s="35" t="e">
        <f t="shared" si="4"/>
        <v>#DIV/0!</v>
      </c>
      <c r="M12" s="35" t="e">
        <f t="shared" si="5"/>
        <v>#DIV/0!</v>
      </c>
      <c r="N12" s="35" t="e">
        <f t="shared" si="6"/>
        <v>#DIV/0!</v>
      </c>
      <c r="O12" s="35" t="e">
        <f t="shared" si="7"/>
        <v>#DIV/0!</v>
      </c>
      <c r="P12" s="29"/>
      <c r="Q12" s="29"/>
      <c r="R12" s="29"/>
      <c r="S12" s="29"/>
      <c r="T12" s="29"/>
    </row>
    <row r="13" spans="1:20" ht="18" customHeight="1" x14ac:dyDescent="0.3">
      <c r="A13" s="31"/>
      <c r="B13" s="27"/>
      <c r="C13" s="27"/>
      <c r="D13" s="27"/>
      <c r="E13" s="39"/>
      <c r="F13" s="28"/>
      <c r="G13" s="30" t="e">
        <f t="shared" si="0"/>
        <v>#DIV/0!</v>
      </c>
      <c r="H13" s="30" t="e">
        <f t="shared" si="1"/>
        <v>#DIV/0!</v>
      </c>
      <c r="I13" s="30" t="e">
        <f t="shared" si="2"/>
        <v>#DIV/0!</v>
      </c>
      <c r="J13" s="30" t="e">
        <f t="shared" si="3"/>
        <v>#DIV/0!</v>
      </c>
      <c r="K13" s="35"/>
      <c r="L13" s="35" t="e">
        <f t="shared" si="4"/>
        <v>#DIV/0!</v>
      </c>
      <c r="M13" s="35" t="e">
        <f t="shared" si="5"/>
        <v>#DIV/0!</v>
      </c>
      <c r="N13" s="35" t="e">
        <f t="shared" si="6"/>
        <v>#DIV/0!</v>
      </c>
      <c r="O13" s="35" t="e">
        <f t="shared" si="7"/>
        <v>#DIV/0!</v>
      </c>
      <c r="P13" s="29"/>
      <c r="Q13" s="29"/>
      <c r="R13" s="29"/>
      <c r="S13" s="29"/>
      <c r="T13" s="29"/>
    </row>
    <row r="14" spans="1:20" ht="18" customHeight="1" x14ac:dyDescent="0.3">
      <c r="A14" s="31"/>
      <c r="B14" s="27"/>
      <c r="C14" s="27"/>
      <c r="D14" s="27"/>
      <c r="E14" s="39"/>
      <c r="F14" s="28"/>
      <c r="G14" s="30" t="e">
        <f t="shared" si="0"/>
        <v>#DIV/0!</v>
      </c>
      <c r="H14" s="30" t="e">
        <f t="shared" si="1"/>
        <v>#DIV/0!</v>
      </c>
      <c r="I14" s="30" t="e">
        <f t="shared" si="2"/>
        <v>#DIV/0!</v>
      </c>
      <c r="J14" s="30" t="e">
        <f t="shared" si="3"/>
        <v>#DIV/0!</v>
      </c>
      <c r="K14" s="35"/>
      <c r="L14" s="35" t="e">
        <f t="shared" si="4"/>
        <v>#DIV/0!</v>
      </c>
      <c r="M14" s="35" t="e">
        <f t="shared" si="5"/>
        <v>#DIV/0!</v>
      </c>
      <c r="N14" s="35" t="e">
        <f t="shared" si="6"/>
        <v>#DIV/0!</v>
      </c>
      <c r="O14" s="35" t="e">
        <f t="shared" si="7"/>
        <v>#DIV/0!</v>
      </c>
      <c r="P14" s="29"/>
      <c r="Q14" s="29"/>
      <c r="R14" s="29"/>
      <c r="S14" s="29"/>
      <c r="T14" s="29"/>
    </row>
    <row r="15" spans="1:20" ht="18" customHeight="1" x14ac:dyDescent="0.3">
      <c r="A15" s="31"/>
      <c r="B15" s="27"/>
      <c r="C15" s="27"/>
      <c r="D15" s="27"/>
      <c r="E15" s="39"/>
      <c r="F15" s="28"/>
      <c r="G15" s="30" t="e">
        <f t="shared" si="0"/>
        <v>#DIV/0!</v>
      </c>
      <c r="H15" s="30" t="e">
        <f t="shared" si="1"/>
        <v>#DIV/0!</v>
      </c>
      <c r="I15" s="30" t="e">
        <f t="shared" si="2"/>
        <v>#DIV/0!</v>
      </c>
      <c r="J15" s="30" t="e">
        <f t="shared" si="3"/>
        <v>#DIV/0!</v>
      </c>
      <c r="K15" s="35"/>
      <c r="L15" s="35" t="e">
        <f t="shared" si="4"/>
        <v>#DIV/0!</v>
      </c>
      <c r="M15" s="35" t="e">
        <f t="shared" si="5"/>
        <v>#DIV/0!</v>
      </c>
      <c r="N15" s="35" t="e">
        <f t="shared" si="6"/>
        <v>#DIV/0!</v>
      </c>
      <c r="O15" s="35" t="e">
        <f t="shared" si="7"/>
        <v>#DIV/0!</v>
      </c>
      <c r="P15" s="29"/>
      <c r="Q15" s="29"/>
      <c r="R15" s="29"/>
      <c r="S15" s="29"/>
      <c r="T15" s="29"/>
    </row>
    <row r="16" spans="1:20" ht="18" customHeight="1" x14ac:dyDescent="0.3">
      <c r="A16" s="31"/>
      <c r="B16" s="27"/>
      <c r="C16" s="27"/>
      <c r="D16" s="27"/>
      <c r="E16" s="39"/>
      <c r="F16" s="28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pans="1:20" ht="18" customHeight="1" x14ac:dyDescent="0.3">
      <c r="A17" s="31"/>
      <c r="B17" s="27"/>
      <c r="C17" s="27"/>
      <c r="D17" s="27"/>
      <c r="E17" s="29"/>
      <c r="F17" s="28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</row>
    <row r="18" spans="1:20" ht="18" customHeight="1" x14ac:dyDescent="0.3">
      <c r="A18" s="31"/>
      <c r="B18" s="27"/>
      <c r="C18" s="27"/>
      <c r="D18" s="27"/>
      <c r="E18" s="29"/>
      <c r="F18" s="28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</row>
    <row r="19" spans="1:20" x14ac:dyDescent="0.3">
      <c r="J19" s="36"/>
    </row>
    <row r="20" spans="1:20" hidden="1" x14ac:dyDescent="0.3"/>
    <row r="21" spans="1:20" ht="19" hidden="1" x14ac:dyDescent="0.4">
      <c r="A21" s="82" t="s">
        <v>18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4"/>
    </row>
    <row r="22" spans="1:20" ht="19" hidden="1" x14ac:dyDescent="0.4">
      <c r="A22" s="86" t="s">
        <v>2</v>
      </c>
      <c r="B22" s="85" t="s">
        <v>36</v>
      </c>
      <c r="C22" s="85"/>
      <c r="D22" s="85"/>
      <c r="E22" s="72" t="s">
        <v>35</v>
      </c>
      <c r="F22" s="72"/>
      <c r="G22" s="72"/>
      <c r="H22" s="72"/>
      <c r="I22" s="72"/>
      <c r="J22" s="72"/>
      <c r="K22" s="72"/>
      <c r="L22" s="79" t="s">
        <v>61</v>
      </c>
      <c r="M22" s="79" t="s">
        <v>19</v>
      </c>
      <c r="N22" s="79"/>
      <c r="O22" s="79"/>
    </row>
    <row r="23" spans="1:20" ht="78" hidden="1" x14ac:dyDescent="0.3">
      <c r="A23" s="87"/>
      <c r="B23" s="6" t="s">
        <v>20</v>
      </c>
      <c r="C23" s="7" t="s">
        <v>21</v>
      </c>
      <c r="D23" s="8" t="s">
        <v>22</v>
      </c>
      <c r="E23" s="5" t="s">
        <v>29</v>
      </c>
      <c r="F23" s="5" t="s">
        <v>30</v>
      </c>
      <c r="G23" s="5" t="s">
        <v>31</v>
      </c>
      <c r="H23" s="5" t="s">
        <v>32</v>
      </c>
      <c r="I23" s="5" t="s">
        <v>33</v>
      </c>
      <c r="J23" s="5" t="s">
        <v>34</v>
      </c>
      <c r="K23" s="5" t="s">
        <v>3</v>
      </c>
      <c r="L23" s="79"/>
      <c r="M23" s="79"/>
      <c r="N23" s="79"/>
      <c r="O23" s="79"/>
    </row>
    <row r="24" spans="1:20" hidden="1" x14ac:dyDescent="0.3">
      <c r="A24" s="29" t="s">
        <v>4</v>
      </c>
      <c r="B24" s="32">
        <v>22810</v>
      </c>
      <c r="C24" s="29"/>
      <c r="D24" s="29"/>
      <c r="E24" s="33"/>
      <c r="F24" s="33"/>
      <c r="G24" s="33"/>
      <c r="H24" s="29"/>
      <c r="I24" s="29"/>
      <c r="J24" s="29"/>
      <c r="K24" s="29"/>
      <c r="L24" s="34"/>
      <c r="M24" s="78"/>
      <c r="N24" s="78"/>
      <c r="O24" s="78"/>
    </row>
    <row r="25" spans="1:20" hidden="1" x14ac:dyDescent="0.3">
      <c r="A25" s="29" t="s">
        <v>5</v>
      </c>
      <c r="B25" s="32">
        <v>13210</v>
      </c>
      <c r="C25" s="29"/>
      <c r="D25" s="29"/>
      <c r="E25" s="29"/>
      <c r="F25" s="29"/>
      <c r="G25" s="29"/>
      <c r="H25" s="29"/>
      <c r="I25" s="29"/>
      <c r="J25" s="29"/>
      <c r="K25" s="29"/>
      <c r="L25" s="34"/>
      <c r="M25" s="78"/>
      <c r="N25" s="78"/>
      <c r="O25" s="78"/>
    </row>
    <row r="26" spans="1:20" hidden="1" x14ac:dyDescent="0.3">
      <c r="A26" s="29" t="s">
        <v>6</v>
      </c>
      <c r="B26" s="32">
        <v>21929</v>
      </c>
      <c r="C26" s="29"/>
      <c r="D26" s="29"/>
      <c r="E26" s="29"/>
      <c r="F26" s="29"/>
      <c r="G26" s="29"/>
      <c r="H26" s="29"/>
      <c r="I26" s="29"/>
      <c r="J26" s="29"/>
      <c r="K26" s="29"/>
      <c r="L26" s="34"/>
      <c r="M26" s="78"/>
      <c r="N26" s="78"/>
      <c r="O26" s="78"/>
    </row>
    <row r="27" spans="1:20" hidden="1" x14ac:dyDescent="0.3">
      <c r="A27" s="29" t="s">
        <v>7</v>
      </c>
      <c r="B27" s="32">
        <v>20380</v>
      </c>
      <c r="C27" s="29"/>
      <c r="D27" s="29"/>
      <c r="E27" s="29"/>
      <c r="F27" s="29"/>
      <c r="G27" s="29"/>
      <c r="H27" s="29"/>
      <c r="I27" s="29"/>
      <c r="J27" s="29"/>
      <c r="K27" s="29"/>
      <c r="L27" s="34"/>
      <c r="M27" s="78"/>
      <c r="N27" s="78"/>
      <c r="O27" s="78"/>
    </row>
    <row r="28" spans="1:20" hidden="1" x14ac:dyDescent="0.3">
      <c r="A28" s="29" t="s">
        <v>8</v>
      </c>
      <c r="B28" s="32">
        <v>21220</v>
      </c>
      <c r="C28" s="29"/>
      <c r="D28" s="29"/>
      <c r="E28" s="29"/>
      <c r="F28" s="29"/>
      <c r="G28" s="29"/>
      <c r="H28" s="29"/>
      <c r="I28" s="29"/>
      <c r="J28" s="29"/>
      <c r="K28" s="29"/>
      <c r="L28" s="34"/>
      <c r="M28" s="78"/>
      <c r="N28" s="78"/>
      <c r="O28" s="78"/>
    </row>
    <row r="29" spans="1:20" hidden="1" x14ac:dyDescent="0.3">
      <c r="A29" s="29" t="s">
        <v>9</v>
      </c>
      <c r="B29" s="32">
        <v>20190</v>
      </c>
      <c r="C29" s="29"/>
      <c r="D29" s="29"/>
      <c r="E29" s="29"/>
      <c r="F29" s="29"/>
      <c r="G29" s="29"/>
      <c r="H29" s="29"/>
      <c r="I29" s="29"/>
      <c r="J29" s="29"/>
      <c r="K29" s="29"/>
      <c r="L29" s="34"/>
      <c r="M29" s="78"/>
      <c r="N29" s="78"/>
      <c r="O29" s="78"/>
    </row>
  </sheetData>
  <mergeCells count="27">
    <mergeCell ref="M26:O26"/>
    <mergeCell ref="M27:O27"/>
    <mergeCell ref="M28:O28"/>
    <mergeCell ref="M29:O29"/>
    <mergeCell ref="M25:O25"/>
    <mergeCell ref="L22:L23"/>
    <mergeCell ref="M22:O23"/>
    <mergeCell ref="K5:O5"/>
    <mergeCell ref="A21:L21"/>
    <mergeCell ref="B22:D22"/>
    <mergeCell ref="A22:A23"/>
    <mergeCell ref="E22:K22"/>
    <mergeCell ref="A5:A6"/>
    <mergeCell ref="B5:E5"/>
    <mergeCell ref="F5:J5"/>
    <mergeCell ref="M24:O24"/>
    <mergeCell ref="P4:T5"/>
    <mergeCell ref="N4:O4"/>
    <mergeCell ref="K4:L4"/>
    <mergeCell ref="B4:I4"/>
    <mergeCell ref="Q1:T1"/>
    <mergeCell ref="Q2:T2"/>
    <mergeCell ref="Q3:T3"/>
    <mergeCell ref="A1:B3"/>
    <mergeCell ref="C1:P1"/>
    <mergeCell ref="C2:P2"/>
    <mergeCell ref="C3:P3"/>
  </mergeCells>
  <phoneticPr fontId="16" type="noConversion"/>
  <printOptions horizontalCentered="1"/>
  <pageMargins left="0.70866141732283472" right="0.70866141732283472" top="0.74803149606299213" bottom="1.1811023622047245" header="0.31496062992125984" footer="0.31496062992125984"/>
  <pageSetup scale="46" orientation="landscape" r:id="rId1"/>
  <headerFooter>
    <oddFooter>&amp;C&amp;G&amp;RPagina 1 de 1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149A7-9AB7-4F60-BD85-001DB767A807}">
  <sheetPr>
    <pageSetUpPr fitToPage="1"/>
  </sheetPr>
  <dimension ref="A1:T34"/>
  <sheetViews>
    <sheetView tabSelected="1" view="pageBreakPreview" topLeftCell="C3" zoomScaleNormal="100" zoomScaleSheetLayoutView="100" workbookViewId="0">
      <selection activeCell="F9" sqref="F9"/>
    </sheetView>
  </sheetViews>
  <sheetFormatPr baseColWidth="10" defaultColWidth="11.453125" defaultRowHeight="14" x14ac:dyDescent="0.3"/>
  <cols>
    <col min="1" max="1" width="19.81640625" style="23" customWidth="1"/>
    <col min="2" max="3" width="11.453125" style="23"/>
    <col min="4" max="4" width="12" style="23" customWidth="1"/>
    <col min="5" max="5" width="13.81640625" style="23" bestFit="1" customWidth="1"/>
    <col min="6" max="6" width="15.54296875" style="23" bestFit="1" customWidth="1"/>
    <col min="7" max="9" width="11.453125" style="23"/>
    <col min="10" max="10" width="12.7265625" style="23" bestFit="1" customWidth="1"/>
    <col min="11" max="11" width="14.1796875" style="23" bestFit="1" customWidth="1"/>
    <col min="12" max="12" width="14.54296875" style="23" customWidth="1"/>
    <col min="13" max="13" width="14" style="23" customWidth="1"/>
    <col min="14" max="14" width="11.453125" style="23"/>
    <col min="15" max="15" width="16.81640625" style="23" bestFit="1" customWidth="1"/>
    <col min="16" max="18" width="11.453125" style="23"/>
    <col min="19" max="19" width="12.81640625" style="23" customWidth="1"/>
    <col min="20" max="20" width="13.453125" style="23" customWidth="1"/>
    <col min="21" max="16384" width="11.453125" style="23"/>
  </cols>
  <sheetData>
    <row r="1" spans="1:20" ht="36.75" customHeight="1" x14ac:dyDescent="0.3">
      <c r="A1" s="60"/>
      <c r="B1" s="61"/>
      <c r="C1" s="66" t="s">
        <v>49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7"/>
      <c r="Q1" s="51" t="s">
        <v>73</v>
      </c>
      <c r="R1" s="52"/>
      <c r="S1" s="52"/>
      <c r="T1" s="53"/>
    </row>
    <row r="2" spans="1:20" ht="29.15" customHeight="1" x14ac:dyDescent="0.3">
      <c r="A2" s="62"/>
      <c r="B2" s="63"/>
      <c r="C2" s="68" t="s">
        <v>62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9"/>
      <c r="Q2" s="54" t="s">
        <v>72</v>
      </c>
      <c r="R2" s="55"/>
      <c r="S2" s="55"/>
      <c r="T2" s="56"/>
    </row>
    <row r="3" spans="1:20" ht="22.5" customHeight="1" thickBot="1" x14ac:dyDescent="0.35">
      <c r="A3" s="64"/>
      <c r="B3" s="65"/>
      <c r="C3" s="70" t="s">
        <v>63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1"/>
      <c r="Q3" s="57" t="s">
        <v>70</v>
      </c>
      <c r="R3" s="58"/>
      <c r="S3" s="58"/>
      <c r="T3" s="59"/>
    </row>
    <row r="4" spans="1:20" ht="22.5" customHeight="1" x14ac:dyDescent="0.4">
      <c r="A4" s="24" t="s">
        <v>71</v>
      </c>
      <c r="B4" s="48"/>
      <c r="C4" s="49"/>
      <c r="D4" s="49"/>
      <c r="E4" s="49"/>
      <c r="F4" s="49"/>
      <c r="G4" s="49"/>
      <c r="H4" s="49"/>
      <c r="I4" s="50"/>
      <c r="J4" s="25" t="s">
        <v>16</v>
      </c>
      <c r="K4" s="47"/>
      <c r="L4" s="47"/>
      <c r="M4" s="25" t="s">
        <v>17</v>
      </c>
      <c r="N4" s="46"/>
      <c r="O4" s="46"/>
      <c r="P4" s="42" t="s">
        <v>64</v>
      </c>
      <c r="Q4" s="43"/>
      <c r="R4" s="43"/>
      <c r="S4" s="43"/>
      <c r="T4" s="43"/>
    </row>
    <row r="5" spans="1:20" ht="19.5" customHeight="1" x14ac:dyDescent="0.4">
      <c r="A5" s="73" t="s">
        <v>23</v>
      </c>
      <c r="B5" s="75" t="s">
        <v>56</v>
      </c>
      <c r="C5" s="75"/>
      <c r="D5" s="75"/>
      <c r="E5" s="75"/>
      <c r="F5" s="76" t="s">
        <v>55</v>
      </c>
      <c r="G5" s="77"/>
      <c r="H5" s="77"/>
      <c r="I5" s="77"/>
      <c r="J5" s="77"/>
      <c r="K5" s="80" t="s">
        <v>24</v>
      </c>
      <c r="L5" s="81"/>
      <c r="M5" s="81"/>
      <c r="N5" s="81"/>
      <c r="O5" s="81"/>
      <c r="P5" s="44"/>
      <c r="Q5" s="45"/>
      <c r="R5" s="45"/>
      <c r="S5" s="45"/>
      <c r="T5" s="45"/>
    </row>
    <row r="6" spans="1:20" ht="52" x14ac:dyDescent="0.3">
      <c r="A6" s="74"/>
      <c r="B6" s="3" t="s">
        <v>57</v>
      </c>
      <c r="C6" s="3" t="s">
        <v>58</v>
      </c>
      <c r="D6" s="3" t="s">
        <v>25</v>
      </c>
      <c r="E6" s="3" t="s">
        <v>59</v>
      </c>
      <c r="F6" s="3" t="s">
        <v>74</v>
      </c>
      <c r="G6" s="3" t="s">
        <v>51</v>
      </c>
      <c r="H6" s="3" t="s">
        <v>52</v>
      </c>
      <c r="I6" s="3" t="s">
        <v>53</v>
      </c>
      <c r="J6" s="3" t="s">
        <v>54</v>
      </c>
      <c r="K6" s="3" t="s">
        <v>26</v>
      </c>
      <c r="L6" s="3" t="s">
        <v>27</v>
      </c>
      <c r="M6" s="4" t="s">
        <v>0</v>
      </c>
      <c r="N6" s="4" t="s">
        <v>28</v>
      </c>
      <c r="O6" s="4" t="s">
        <v>1</v>
      </c>
      <c r="P6" s="20" t="s">
        <v>65</v>
      </c>
      <c r="Q6" s="20" t="s">
        <v>66</v>
      </c>
      <c r="R6" s="21" t="s">
        <v>67</v>
      </c>
      <c r="S6" s="21" t="s">
        <v>69</v>
      </c>
      <c r="T6" s="22" t="s">
        <v>68</v>
      </c>
    </row>
    <row r="7" spans="1:20" ht="18" customHeight="1" x14ac:dyDescent="0.3">
      <c r="A7" s="26" t="s">
        <v>78</v>
      </c>
      <c r="B7" s="27">
        <v>31</v>
      </c>
      <c r="C7" s="27">
        <v>31</v>
      </c>
      <c r="D7" s="27">
        <v>0</v>
      </c>
      <c r="E7" s="38">
        <v>0</v>
      </c>
      <c r="F7" s="28">
        <v>642</v>
      </c>
      <c r="G7" s="30">
        <f t="shared" ref="G7:G14" si="0" xml:space="preserve"> F7/B7</f>
        <v>20.70967741935484</v>
      </c>
      <c r="H7" s="30">
        <f t="shared" ref="H7:H14" si="1">G7*C7</f>
        <v>642</v>
      </c>
      <c r="I7" s="30">
        <f t="shared" ref="I7:I14" si="2">G7*D7</f>
        <v>0</v>
      </c>
      <c r="J7" s="30">
        <f t="shared" ref="J7:J14" si="3">G7*E7</f>
        <v>0</v>
      </c>
      <c r="K7" s="35">
        <v>563266</v>
      </c>
      <c r="L7" s="35">
        <f t="shared" ref="L7:L14" si="4">K7/B7</f>
        <v>18169.870967741936</v>
      </c>
      <c r="M7" s="35">
        <f t="shared" ref="M7:M14" si="5">L7*C7</f>
        <v>563266</v>
      </c>
      <c r="N7" s="35">
        <f t="shared" ref="N7:N14" si="6">L7*D7</f>
        <v>0</v>
      </c>
      <c r="O7" s="35">
        <f t="shared" ref="O7:O14" si="7">L7*E7</f>
        <v>0</v>
      </c>
      <c r="P7" s="29" t="s">
        <v>75</v>
      </c>
      <c r="Q7" s="29"/>
      <c r="R7" s="29"/>
      <c r="S7" s="29"/>
      <c r="T7" s="29"/>
    </row>
    <row r="8" spans="1:20" ht="18" customHeight="1" x14ac:dyDescent="0.3">
      <c r="A8" s="26" t="s">
        <v>81</v>
      </c>
      <c r="B8" s="27">
        <v>28</v>
      </c>
      <c r="C8" s="27">
        <v>28</v>
      </c>
      <c r="D8" s="27">
        <v>0</v>
      </c>
      <c r="E8" s="38">
        <v>0</v>
      </c>
      <c r="F8" s="28">
        <v>659</v>
      </c>
      <c r="G8" s="30">
        <f t="shared" si="0"/>
        <v>23.535714285714285</v>
      </c>
      <c r="H8" s="30">
        <f t="shared" si="1"/>
        <v>659</v>
      </c>
      <c r="I8" s="30">
        <f t="shared" si="2"/>
        <v>0</v>
      </c>
      <c r="J8" s="30">
        <f t="shared" si="3"/>
        <v>0</v>
      </c>
      <c r="K8" s="35">
        <v>548720</v>
      </c>
      <c r="L8" s="35">
        <f t="shared" si="4"/>
        <v>19597.142857142859</v>
      </c>
      <c r="M8" s="35">
        <f t="shared" si="5"/>
        <v>548720</v>
      </c>
      <c r="N8" s="35">
        <f t="shared" si="6"/>
        <v>0</v>
      </c>
      <c r="O8" s="35">
        <f t="shared" si="7"/>
        <v>0</v>
      </c>
      <c r="P8" s="29" t="s">
        <v>75</v>
      </c>
      <c r="Q8" s="29"/>
      <c r="R8" s="29"/>
      <c r="S8" s="29"/>
      <c r="T8" s="29"/>
    </row>
    <row r="9" spans="1:20" ht="18" customHeight="1" x14ac:dyDescent="0.3">
      <c r="A9" s="26" t="s">
        <v>83</v>
      </c>
      <c r="B9" s="27">
        <v>31</v>
      </c>
      <c r="C9" s="27">
        <v>31</v>
      </c>
      <c r="D9" s="27">
        <v>0</v>
      </c>
      <c r="E9" s="38">
        <v>0</v>
      </c>
      <c r="F9" s="28">
        <v>782</v>
      </c>
      <c r="G9" s="30">
        <f t="shared" si="0"/>
        <v>25.225806451612904</v>
      </c>
      <c r="H9" s="30">
        <f t="shared" si="1"/>
        <v>782</v>
      </c>
      <c r="I9" s="30">
        <f t="shared" si="2"/>
        <v>0</v>
      </c>
      <c r="J9" s="30">
        <f t="shared" si="3"/>
        <v>0</v>
      </c>
      <c r="K9" s="35">
        <v>610010</v>
      </c>
      <c r="L9" s="35">
        <f t="shared" si="4"/>
        <v>19677.741935483871</v>
      </c>
      <c r="M9" s="35">
        <f t="shared" si="5"/>
        <v>610010</v>
      </c>
      <c r="N9" s="35">
        <f t="shared" si="6"/>
        <v>0</v>
      </c>
      <c r="O9" s="35">
        <f t="shared" si="7"/>
        <v>0</v>
      </c>
      <c r="P9" s="29" t="s">
        <v>75</v>
      </c>
      <c r="Q9" s="29"/>
      <c r="R9" s="29"/>
      <c r="S9" s="29"/>
      <c r="T9" s="29"/>
    </row>
    <row r="10" spans="1:20" ht="18" customHeight="1" x14ac:dyDescent="0.3">
      <c r="A10" s="26" t="s">
        <v>86</v>
      </c>
      <c r="B10" s="27">
        <f>AVERAGE(B7:B9)</f>
        <v>30</v>
      </c>
      <c r="C10" s="27">
        <v>31</v>
      </c>
      <c r="D10" s="27">
        <v>0</v>
      </c>
      <c r="E10" s="38">
        <v>0</v>
      </c>
      <c r="F10" s="28">
        <f>AVERAGE(F7:F9)</f>
        <v>694.33333333333337</v>
      </c>
      <c r="G10" s="30">
        <f t="shared" si="0"/>
        <v>23.144444444444446</v>
      </c>
      <c r="H10" s="30">
        <f t="shared" si="1"/>
        <v>717.47777777777787</v>
      </c>
      <c r="I10" s="30">
        <f t="shared" si="2"/>
        <v>0</v>
      </c>
      <c r="J10" s="30">
        <f t="shared" si="3"/>
        <v>0</v>
      </c>
      <c r="K10" s="35">
        <f>AVERAGE(K7:K9)</f>
        <v>573998.66666666663</v>
      </c>
      <c r="L10" s="35">
        <f t="shared" si="4"/>
        <v>19133.288888888888</v>
      </c>
      <c r="M10" s="35">
        <f t="shared" si="5"/>
        <v>593131.95555555553</v>
      </c>
      <c r="N10" s="35">
        <f t="shared" si="6"/>
        <v>0</v>
      </c>
      <c r="O10" s="35">
        <f t="shared" si="7"/>
        <v>0</v>
      </c>
      <c r="P10" s="29" t="s">
        <v>75</v>
      </c>
      <c r="Q10" s="29"/>
      <c r="R10" s="29"/>
      <c r="S10" s="29"/>
      <c r="T10" s="29"/>
    </row>
    <row r="11" spans="1:20" ht="18" customHeight="1" x14ac:dyDescent="0.3">
      <c r="A11" s="31"/>
      <c r="B11" s="27"/>
      <c r="C11" s="27"/>
      <c r="D11" s="27"/>
      <c r="E11" s="38"/>
      <c r="F11" s="28"/>
      <c r="G11" s="30" t="e">
        <f t="shared" si="0"/>
        <v>#DIV/0!</v>
      </c>
      <c r="H11" s="30" t="e">
        <f t="shared" si="1"/>
        <v>#DIV/0!</v>
      </c>
      <c r="I11" s="30" t="e">
        <f t="shared" si="2"/>
        <v>#DIV/0!</v>
      </c>
      <c r="J11" s="30" t="e">
        <f t="shared" si="3"/>
        <v>#DIV/0!</v>
      </c>
      <c r="K11" s="35"/>
      <c r="L11" s="35" t="e">
        <f t="shared" si="4"/>
        <v>#DIV/0!</v>
      </c>
      <c r="M11" s="35" t="e">
        <f t="shared" si="5"/>
        <v>#DIV/0!</v>
      </c>
      <c r="N11" s="35" t="e">
        <f t="shared" si="6"/>
        <v>#DIV/0!</v>
      </c>
      <c r="O11" s="35" t="e">
        <f t="shared" si="7"/>
        <v>#DIV/0!</v>
      </c>
      <c r="P11" s="29"/>
      <c r="Q11" s="29"/>
      <c r="R11" s="29"/>
      <c r="S11" s="29"/>
      <c r="T11" s="29"/>
    </row>
    <row r="12" spans="1:20" ht="18" customHeight="1" x14ac:dyDescent="0.3">
      <c r="A12" s="31"/>
      <c r="B12" s="27"/>
      <c r="C12" s="27"/>
      <c r="D12" s="27"/>
      <c r="E12" s="38"/>
      <c r="F12" s="28"/>
      <c r="G12" s="30" t="e">
        <f t="shared" si="0"/>
        <v>#DIV/0!</v>
      </c>
      <c r="H12" s="30" t="e">
        <f t="shared" si="1"/>
        <v>#DIV/0!</v>
      </c>
      <c r="I12" s="30" t="e">
        <f t="shared" si="2"/>
        <v>#DIV/0!</v>
      </c>
      <c r="J12" s="30" t="e">
        <f t="shared" si="3"/>
        <v>#DIV/0!</v>
      </c>
      <c r="K12" s="35"/>
      <c r="L12" s="35" t="e">
        <f t="shared" si="4"/>
        <v>#DIV/0!</v>
      </c>
      <c r="M12" s="35" t="e">
        <f t="shared" si="5"/>
        <v>#DIV/0!</v>
      </c>
      <c r="N12" s="35" t="e">
        <f t="shared" si="6"/>
        <v>#DIV/0!</v>
      </c>
      <c r="O12" s="35" t="e">
        <f t="shared" si="7"/>
        <v>#DIV/0!</v>
      </c>
      <c r="P12" s="29"/>
      <c r="Q12" s="29"/>
      <c r="R12" s="29"/>
      <c r="S12" s="29"/>
      <c r="T12" s="29"/>
    </row>
    <row r="13" spans="1:20" ht="18" customHeight="1" x14ac:dyDescent="0.3">
      <c r="A13" s="31"/>
      <c r="B13" s="27"/>
      <c r="C13" s="27"/>
      <c r="D13" s="27"/>
      <c r="E13" s="38"/>
      <c r="F13" s="28"/>
      <c r="G13" s="30" t="e">
        <f t="shared" si="0"/>
        <v>#DIV/0!</v>
      </c>
      <c r="H13" s="30" t="e">
        <f t="shared" si="1"/>
        <v>#DIV/0!</v>
      </c>
      <c r="I13" s="30" t="e">
        <f t="shared" si="2"/>
        <v>#DIV/0!</v>
      </c>
      <c r="J13" s="30" t="e">
        <f t="shared" si="3"/>
        <v>#DIV/0!</v>
      </c>
      <c r="K13" s="35"/>
      <c r="L13" s="35" t="e">
        <f t="shared" si="4"/>
        <v>#DIV/0!</v>
      </c>
      <c r="M13" s="35" t="e">
        <f t="shared" si="5"/>
        <v>#DIV/0!</v>
      </c>
      <c r="N13" s="35" t="e">
        <f t="shared" si="6"/>
        <v>#DIV/0!</v>
      </c>
      <c r="O13" s="35" t="e">
        <f t="shared" si="7"/>
        <v>#DIV/0!</v>
      </c>
      <c r="P13" s="29"/>
      <c r="Q13" s="29"/>
      <c r="R13" s="29"/>
      <c r="S13" s="29"/>
      <c r="T13" s="29"/>
    </row>
    <row r="14" spans="1:20" ht="18" customHeight="1" x14ac:dyDescent="0.3">
      <c r="A14" s="31"/>
      <c r="B14" s="27"/>
      <c r="C14" s="27"/>
      <c r="D14" s="27"/>
      <c r="E14" s="38"/>
      <c r="F14" s="28"/>
      <c r="G14" s="30" t="e">
        <f t="shared" si="0"/>
        <v>#DIV/0!</v>
      </c>
      <c r="H14" s="30" t="e">
        <f t="shared" si="1"/>
        <v>#DIV/0!</v>
      </c>
      <c r="I14" s="30" t="e">
        <f t="shared" si="2"/>
        <v>#DIV/0!</v>
      </c>
      <c r="J14" s="30" t="e">
        <f t="shared" si="3"/>
        <v>#DIV/0!</v>
      </c>
      <c r="K14" s="35"/>
      <c r="L14" s="35" t="e">
        <f t="shared" si="4"/>
        <v>#DIV/0!</v>
      </c>
      <c r="M14" s="35" t="e">
        <f t="shared" si="5"/>
        <v>#DIV/0!</v>
      </c>
      <c r="N14" s="35" t="e">
        <f t="shared" si="6"/>
        <v>#DIV/0!</v>
      </c>
      <c r="O14" s="35" t="e">
        <f t="shared" si="7"/>
        <v>#DIV/0!</v>
      </c>
      <c r="P14" s="29"/>
      <c r="Q14" s="29"/>
      <c r="R14" s="29"/>
      <c r="S14" s="29"/>
      <c r="T14" s="29"/>
    </row>
    <row r="15" spans="1:20" ht="18" customHeight="1" x14ac:dyDescent="0.3">
      <c r="A15" s="31"/>
      <c r="B15" s="27"/>
      <c r="C15" s="27"/>
      <c r="D15" s="27"/>
      <c r="E15" s="29"/>
      <c r="F15" s="28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</row>
    <row r="16" spans="1:20" ht="18" customHeight="1" x14ac:dyDescent="0.3">
      <c r="A16" s="31"/>
      <c r="B16" s="27"/>
      <c r="C16" s="27"/>
      <c r="D16" s="27"/>
      <c r="E16" s="29"/>
      <c r="F16" s="28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pans="1:20" ht="18" customHeight="1" x14ac:dyDescent="0.3">
      <c r="A17" s="31"/>
      <c r="B17" s="27"/>
      <c r="C17" s="27"/>
      <c r="D17" s="27"/>
      <c r="E17" s="29"/>
      <c r="F17" s="28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</row>
    <row r="20" spans="1:20" ht="19" hidden="1" x14ac:dyDescent="0.4">
      <c r="A20" s="82" t="s">
        <v>18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4"/>
    </row>
    <row r="21" spans="1:20" ht="19" hidden="1" x14ac:dyDescent="0.4">
      <c r="A21" s="86" t="s">
        <v>2</v>
      </c>
      <c r="B21" s="85" t="s">
        <v>36</v>
      </c>
      <c r="C21" s="85"/>
      <c r="D21" s="85"/>
      <c r="E21" s="72" t="s">
        <v>35</v>
      </c>
      <c r="F21" s="72"/>
      <c r="G21" s="72"/>
      <c r="H21" s="72"/>
      <c r="I21" s="72"/>
      <c r="J21" s="72"/>
      <c r="K21" s="72"/>
      <c r="L21" s="79" t="s">
        <v>61</v>
      </c>
      <c r="M21" s="79" t="s">
        <v>19</v>
      </c>
      <c r="N21" s="79"/>
      <c r="O21" s="79"/>
    </row>
    <row r="22" spans="1:20" ht="78" hidden="1" x14ac:dyDescent="0.3">
      <c r="A22" s="87"/>
      <c r="B22" s="6" t="s">
        <v>20</v>
      </c>
      <c r="C22" s="7" t="s">
        <v>21</v>
      </c>
      <c r="D22" s="8" t="s">
        <v>22</v>
      </c>
      <c r="E22" s="5" t="s">
        <v>29</v>
      </c>
      <c r="F22" s="5" t="s">
        <v>30</v>
      </c>
      <c r="G22" s="5" t="s">
        <v>31</v>
      </c>
      <c r="H22" s="5" t="s">
        <v>32</v>
      </c>
      <c r="I22" s="5" t="s">
        <v>33</v>
      </c>
      <c r="J22" s="5" t="s">
        <v>34</v>
      </c>
      <c r="K22" s="5" t="s">
        <v>3</v>
      </c>
      <c r="L22" s="79"/>
      <c r="M22" s="79"/>
      <c r="N22" s="79"/>
      <c r="O22" s="79"/>
    </row>
    <row r="23" spans="1:20" hidden="1" x14ac:dyDescent="0.3">
      <c r="A23" s="29" t="s">
        <v>4</v>
      </c>
      <c r="B23" s="32"/>
      <c r="C23" s="29"/>
      <c r="D23" s="29"/>
      <c r="E23" s="33"/>
      <c r="F23" s="33"/>
      <c r="G23" s="33"/>
      <c r="H23" s="29"/>
      <c r="I23" s="29"/>
      <c r="J23" s="29"/>
      <c r="K23" s="29"/>
      <c r="L23" s="34"/>
      <c r="M23" s="78"/>
      <c r="N23" s="78"/>
      <c r="O23" s="78"/>
    </row>
    <row r="24" spans="1:20" hidden="1" x14ac:dyDescent="0.3">
      <c r="A24" s="29" t="s">
        <v>5</v>
      </c>
      <c r="B24" s="32"/>
      <c r="C24" s="29"/>
      <c r="D24" s="29"/>
      <c r="E24" s="29"/>
      <c r="F24" s="29"/>
      <c r="G24" s="29"/>
      <c r="H24" s="29"/>
      <c r="I24" s="29"/>
      <c r="J24" s="29"/>
      <c r="K24" s="29"/>
      <c r="L24" s="34"/>
      <c r="M24" s="78"/>
      <c r="N24" s="78"/>
      <c r="O24" s="78"/>
    </row>
    <row r="25" spans="1:20" hidden="1" x14ac:dyDescent="0.3">
      <c r="A25" s="29" t="s">
        <v>6</v>
      </c>
      <c r="B25" s="32"/>
      <c r="C25" s="29"/>
      <c r="D25" s="29"/>
      <c r="E25" s="29"/>
      <c r="F25" s="29"/>
      <c r="G25" s="29"/>
      <c r="H25" s="29"/>
      <c r="I25" s="29"/>
      <c r="J25" s="29"/>
      <c r="K25" s="29"/>
      <c r="L25" s="34"/>
      <c r="M25" s="78"/>
      <c r="N25" s="78"/>
      <c r="O25" s="78"/>
    </row>
    <row r="26" spans="1:20" hidden="1" x14ac:dyDescent="0.3">
      <c r="A26" s="29" t="s">
        <v>7</v>
      </c>
      <c r="B26" s="32"/>
      <c r="C26" s="29"/>
      <c r="D26" s="29"/>
      <c r="E26" s="29"/>
      <c r="F26" s="29"/>
      <c r="G26" s="29"/>
      <c r="H26" s="29"/>
      <c r="I26" s="29"/>
      <c r="J26" s="29"/>
      <c r="K26" s="29"/>
      <c r="L26" s="34"/>
      <c r="M26" s="78"/>
      <c r="N26" s="78"/>
      <c r="O26" s="78"/>
    </row>
    <row r="27" spans="1:20" hidden="1" x14ac:dyDescent="0.3">
      <c r="A27" s="29" t="s">
        <v>8</v>
      </c>
      <c r="B27" s="32"/>
      <c r="C27" s="29"/>
      <c r="D27" s="29"/>
      <c r="E27" s="29"/>
      <c r="F27" s="29"/>
      <c r="G27" s="29"/>
      <c r="H27" s="29"/>
      <c r="I27" s="29"/>
      <c r="J27" s="29"/>
      <c r="K27" s="29"/>
      <c r="L27" s="34"/>
      <c r="M27" s="78"/>
      <c r="N27" s="78"/>
      <c r="O27" s="78"/>
    </row>
    <row r="28" spans="1:20" hidden="1" x14ac:dyDescent="0.3">
      <c r="A28" s="29" t="s">
        <v>9</v>
      </c>
      <c r="B28" s="32"/>
      <c r="C28" s="29"/>
      <c r="D28" s="29"/>
      <c r="E28" s="29"/>
      <c r="F28" s="29"/>
      <c r="G28" s="29"/>
      <c r="H28" s="29"/>
      <c r="I28" s="29"/>
      <c r="J28" s="29"/>
      <c r="K28" s="29"/>
      <c r="L28" s="34"/>
      <c r="M28" s="78"/>
      <c r="N28" s="78"/>
      <c r="O28" s="78"/>
    </row>
    <row r="29" spans="1:20" hidden="1" x14ac:dyDescent="0.3">
      <c r="A29" s="29" t="s">
        <v>10</v>
      </c>
      <c r="B29" s="32"/>
      <c r="C29" s="29"/>
      <c r="D29" s="29"/>
      <c r="E29" s="29"/>
      <c r="F29" s="29"/>
      <c r="G29" s="29"/>
      <c r="H29" s="29"/>
      <c r="I29" s="29"/>
      <c r="J29" s="29"/>
      <c r="K29" s="29"/>
      <c r="L29" s="34"/>
      <c r="M29" s="78"/>
      <c r="N29" s="78"/>
      <c r="O29" s="78"/>
    </row>
    <row r="30" spans="1:20" hidden="1" x14ac:dyDescent="0.3">
      <c r="A30" s="29" t="s">
        <v>11</v>
      </c>
      <c r="B30" s="32"/>
      <c r="C30" s="29"/>
      <c r="D30" s="29"/>
      <c r="E30" s="29"/>
      <c r="F30" s="29"/>
      <c r="G30" s="29"/>
      <c r="H30" s="29"/>
      <c r="I30" s="29"/>
      <c r="J30" s="29"/>
      <c r="K30" s="29"/>
      <c r="L30" s="34"/>
      <c r="M30" s="78"/>
      <c r="N30" s="78"/>
      <c r="O30" s="78"/>
    </row>
    <row r="31" spans="1:20" hidden="1" x14ac:dyDescent="0.3">
      <c r="A31" s="29" t="s">
        <v>12</v>
      </c>
      <c r="B31" s="32"/>
      <c r="C31" s="29"/>
      <c r="D31" s="29"/>
      <c r="E31" s="29"/>
      <c r="F31" s="29"/>
      <c r="G31" s="29"/>
      <c r="H31" s="29"/>
      <c r="I31" s="29"/>
      <c r="J31" s="29"/>
      <c r="K31" s="29"/>
      <c r="L31" s="34"/>
      <c r="M31" s="78"/>
      <c r="N31" s="78"/>
      <c r="O31" s="78"/>
    </row>
    <row r="32" spans="1:20" hidden="1" x14ac:dyDescent="0.3">
      <c r="A32" s="29" t="s">
        <v>13</v>
      </c>
      <c r="B32" s="32"/>
      <c r="C32" s="29"/>
      <c r="D32" s="29"/>
      <c r="E32" s="29"/>
      <c r="F32" s="29"/>
      <c r="G32" s="29"/>
      <c r="H32" s="29"/>
      <c r="I32" s="29"/>
      <c r="J32" s="29"/>
      <c r="K32" s="29"/>
      <c r="L32" s="34"/>
      <c r="M32" s="78"/>
      <c r="N32" s="78"/>
      <c r="O32" s="78"/>
    </row>
    <row r="33" spans="1:15" hidden="1" x14ac:dyDescent="0.3">
      <c r="A33" s="29" t="s">
        <v>14</v>
      </c>
      <c r="B33" s="32"/>
      <c r="C33" s="29"/>
      <c r="D33" s="29"/>
      <c r="E33" s="29"/>
      <c r="F33" s="29"/>
      <c r="G33" s="29"/>
      <c r="H33" s="29"/>
      <c r="I33" s="29"/>
      <c r="J33" s="29"/>
      <c r="K33" s="29"/>
      <c r="L33" s="34"/>
      <c r="M33" s="78"/>
      <c r="N33" s="78"/>
      <c r="O33" s="78"/>
    </row>
    <row r="34" spans="1:15" hidden="1" x14ac:dyDescent="0.3">
      <c r="A34" s="29" t="s">
        <v>15</v>
      </c>
      <c r="B34" s="32"/>
      <c r="C34" s="29"/>
      <c r="D34" s="29"/>
      <c r="E34" s="29"/>
      <c r="F34" s="29"/>
      <c r="G34" s="29"/>
      <c r="H34" s="29"/>
      <c r="I34" s="29"/>
      <c r="J34" s="29"/>
      <c r="K34" s="29"/>
      <c r="L34" s="34"/>
      <c r="M34" s="78"/>
      <c r="N34" s="78"/>
      <c r="O34" s="78"/>
    </row>
  </sheetData>
  <mergeCells count="33">
    <mergeCell ref="A1:B3"/>
    <mergeCell ref="C1:P1"/>
    <mergeCell ref="Q1:T1"/>
    <mergeCell ref="C2:P2"/>
    <mergeCell ref="Q2:T2"/>
    <mergeCell ref="C3:P3"/>
    <mergeCell ref="Q3:T3"/>
    <mergeCell ref="M21:O22"/>
    <mergeCell ref="B4:I4"/>
    <mergeCell ref="K4:L4"/>
    <mergeCell ref="N4:O4"/>
    <mergeCell ref="P4:T5"/>
    <mergeCell ref="A20:L20"/>
    <mergeCell ref="A21:A22"/>
    <mergeCell ref="B21:D21"/>
    <mergeCell ref="E21:K21"/>
    <mergeCell ref="L21:L22"/>
    <mergeCell ref="A5:A6"/>
    <mergeCell ref="B5:E5"/>
    <mergeCell ref="F5:J5"/>
    <mergeCell ref="K5:O5"/>
    <mergeCell ref="M34:O34"/>
    <mergeCell ref="M23:O23"/>
    <mergeCell ref="M24:O24"/>
    <mergeCell ref="M25:O25"/>
    <mergeCell ref="M26:O26"/>
    <mergeCell ref="M27:O27"/>
    <mergeCell ref="M28:O28"/>
    <mergeCell ref="M29:O29"/>
    <mergeCell ref="M30:O30"/>
    <mergeCell ref="M31:O31"/>
    <mergeCell ref="M32:O32"/>
    <mergeCell ref="M33:O33"/>
  </mergeCells>
  <phoneticPr fontId="16" type="noConversion"/>
  <printOptions horizontalCentered="1"/>
  <pageMargins left="0.70866141732283472" right="0.70866141732283472" top="0.74803149606299213" bottom="1.1811023622047245" header="0.31496062992125984" footer="0.31496062992125984"/>
  <pageSetup scale="46" orientation="landscape" r:id="rId1"/>
  <headerFooter>
    <oddFooter>&amp;C&amp;G&amp;RPagina 1 de 1</oddFoot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B5B03-B8CE-42E8-A736-B51D0FB35C1B}">
  <sheetPr>
    <pageSetUpPr fitToPage="1"/>
  </sheetPr>
  <dimension ref="A1:T35"/>
  <sheetViews>
    <sheetView tabSelected="1" view="pageBreakPreview" topLeftCell="A5" zoomScaleNormal="100" zoomScaleSheetLayoutView="100" workbookViewId="0">
      <selection activeCell="F9" sqref="F9"/>
    </sheetView>
  </sheetViews>
  <sheetFormatPr baseColWidth="10" defaultColWidth="11.453125" defaultRowHeight="14" x14ac:dyDescent="0.3"/>
  <cols>
    <col min="1" max="1" width="19.81640625" style="23" customWidth="1"/>
    <col min="2" max="3" width="11.453125" style="23"/>
    <col min="4" max="4" width="12" style="23" customWidth="1"/>
    <col min="5" max="5" width="13.81640625" style="23" bestFit="1" customWidth="1"/>
    <col min="6" max="6" width="15.54296875" style="23" bestFit="1" customWidth="1"/>
    <col min="7" max="9" width="11.453125" style="23"/>
    <col min="10" max="10" width="12.7265625" style="23" bestFit="1" customWidth="1"/>
    <col min="11" max="11" width="14.1796875" style="23" bestFit="1" customWidth="1"/>
    <col min="12" max="12" width="14.54296875" style="23" customWidth="1"/>
    <col min="13" max="13" width="14" style="23" customWidth="1"/>
    <col min="14" max="14" width="11.453125" style="23"/>
    <col min="15" max="15" width="16.81640625" style="23" bestFit="1" customWidth="1"/>
    <col min="16" max="18" width="11.453125" style="23"/>
    <col min="19" max="19" width="12.81640625" style="23" customWidth="1"/>
    <col min="20" max="20" width="13.453125" style="23" customWidth="1"/>
    <col min="21" max="16384" width="11.453125" style="23"/>
  </cols>
  <sheetData>
    <row r="1" spans="1:20" ht="36.75" customHeight="1" x14ac:dyDescent="0.3">
      <c r="A1" s="60"/>
      <c r="B1" s="61"/>
      <c r="C1" s="66" t="s">
        <v>49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7"/>
      <c r="Q1" s="51" t="s">
        <v>73</v>
      </c>
      <c r="R1" s="52"/>
      <c r="S1" s="52"/>
      <c r="T1" s="53"/>
    </row>
    <row r="2" spans="1:20" ht="29.15" customHeight="1" x14ac:dyDescent="0.3">
      <c r="A2" s="62"/>
      <c r="B2" s="63"/>
      <c r="C2" s="68" t="s">
        <v>62</v>
      </c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9"/>
      <c r="Q2" s="54" t="s">
        <v>72</v>
      </c>
      <c r="R2" s="55"/>
      <c r="S2" s="55"/>
      <c r="T2" s="56"/>
    </row>
    <row r="3" spans="1:20" ht="22.5" customHeight="1" thickBot="1" x14ac:dyDescent="0.35">
      <c r="A3" s="64"/>
      <c r="B3" s="65"/>
      <c r="C3" s="70" t="s">
        <v>63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1"/>
      <c r="Q3" s="57" t="s">
        <v>70</v>
      </c>
      <c r="R3" s="58"/>
      <c r="S3" s="58"/>
      <c r="T3" s="59"/>
    </row>
    <row r="4" spans="1:20" ht="22.5" customHeight="1" x14ac:dyDescent="0.4">
      <c r="A4" s="24" t="s">
        <v>71</v>
      </c>
      <c r="B4" s="48"/>
      <c r="C4" s="49"/>
      <c r="D4" s="49"/>
      <c r="E4" s="49"/>
      <c r="F4" s="49"/>
      <c r="G4" s="49"/>
      <c r="H4" s="49"/>
      <c r="I4" s="50"/>
      <c r="J4" s="25" t="s">
        <v>16</v>
      </c>
      <c r="K4" s="47"/>
      <c r="L4" s="47"/>
      <c r="M4" s="25" t="s">
        <v>17</v>
      </c>
      <c r="N4" s="46"/>
      <c r="O4" s="46"/>
      <c r="P4" s="42" t="s">
        <v>64</v>
      </c>
      <c r="Q4" s="43"/>
      <c r="R4" s="43"/>
      <c r="S4" s="43"/>
      <c r="T4" s="43"/>
    </row>
    <row r="5" spans="1:20" ht="19.5" customHeight="1" x14ac:dyDescent="0.4">
      <c r="A5" s="73" t="s">
        <v>23</v>
      </c>
      <c r="B5" s="75" t="s">
        <v>56</v>
      </c>
      <c r="C5" s="75"/>
      <c r="D5" s="75"/>
      <c r="E5" s="75"/>
      <c r="F5" s="76" t="s">
        <v>55</v>
      </c>
      <c r="G5" s="77"/>
      <c r="H5" s="77"/>
      <c r="I5" s="77"/>
      <c r="J5" s="77"/>
      <c r="K5" s="80" t="s">
        <v>24</v>
      </c>
      <c r="L5" s="81"/>
      <c r="M5" s="81"/>
      <c r="N5" s="81"/>
      <c r="O5" s="81"/>
      <c r="P5" s="44"/>
      <c r="Q5" s="45"/>
      <c r="R5" s="45"/>
      <c r="S5" s="45"/>
      <c r="T5" s="45"/>
    </row>
    <row r="6" spans="1:20" ht="52" x14ac:dyDescent="0.3">
      <c r="A6" s="74"/>
      <c r="B6" s="3" t="s">
        <v>57</v>
      </c>
      <c r="C6" s="3" t="s">
        <v>58</v>
      </c>
      <c r="D6" s="3" t="s">
        <v>25</v>
      </c>
      <c r="E6" s="3" t="s">
        <v>59</v>
      </c>
      <c r="F6" s="3" t="s">
        <v>74</v>
      </c>
      <c r="G6" s="3" t="s">
        <v>51</v>
      </c>
      <c r="H6" s="3" t="s">
        <v>52</v>
      </c>
      <c r="I6" s="3" t="s">
        <v>53</v>
      </c>
      <c r="J6" s="3" t="s">
        <v>54</v>
      </c>
      <c r="K6" s="3" t="s">
        <v>26</v>
      </c>
      <c r="L6" s="3" t="s">
        <v>27</v>
      </c>
      <c r="M6" s="4" t="s">
        <v>0</v>
      </c>
      <c r="N6" s="4" t="s">
        <v>28</v>
      </c>
      <c r="O6" s="4" t="s">
        <v>1</v>
      </c>
      <c r="P6" s="20" t="s">
        <v>65</v>
      </c>
      <c r="Q6" s="20" t="s">
        <v>66</v>
      </c>
      <c r="R6" s="21" t="s">
        <v>67</v>
      </c>
      <c r="S6" s="21" t="s">
        <v>69</v>
      </c>
      <c r="T6" s="22" t="s">
        <v>68</v>
      </c>
    </row>
    <row r="7" spans="1:20" ht="18" customHeight="1" x14ac:dyDescent="0.3">
      <c r="A7" s="26" t="s">
        <v>77</v>
      </c>
      <c r="B7" s="27">
        <v>31</v>
      </c>
      <c r="C7" s="27">
        <v>20</v>
      </c>
      <c r="D7" s="27"/>
      <c r="E7" s="38">
        <v>11</v>
      </c>
      <c r="F7" s="28">
        <v>50</v>
      </c>
      <c r="G7" s="30">
        <f t="shared" ref="G7:G15" si="0" xml:space="preserve"> F7/B7</f>
        <v>1.6129032258064515</v>
      </c>
      <c r="H7" s="30">
        <f t="shared" ref="H7:H15" si="1">G7*C7</f>
        <v>32.258064516129032</v>
      </c>
      <c r="I7" s="30">
        <f t="shared" ref="I7:I15" si="2">G7*D7</f>
        <v>0</v>
      </c>
      <c r="J7" s="30">
        <f t="shared" ref="J7:J15" si="3">G7*E7</f>
        <v>17.741935483870968</v>
      </c>
      <c r="K7" s="35">
        <v>52642</v>
      </c>
      <c r="L7" s="35">
        <f t="shared" ref="L7:L15" si="4">K7/B7</f>
        <v>1698.1290322580646</v>
      </c>
      <c r="M7" s="35">
        <f t="shared" ref="M7:M15" si="5">L7*C7</f>
        <v>33962.580645161295</v>
      </c>
      <c r="N7" s="35">
        <f t="shared" ref="N7:N15" si="6">L7*D7</f>
        <v>0</v>
      </c>
      <c r="O7" s="35">
        <f t="shared" ref="O7:O15" si="7">L7*E7</f>
        <v>18679.419354838712</v>
      </c>
      <c r="P7" s="29" t="s">
        <v>75</v>
      </c>
      <c r="Q7" s="29"/>
      <c r="R7" s="29"/>
      <c r="S7" s="29"/>
      <c r="T7" s="29"/>
    </row>
    <row r="8" spans="1:20" ht="18" customHeight="1" x14ac:dyDescent="0.3">
      <c r="A8" s="31" t="s">
        <v>76</v>
      </c>
      <c r="B8" s="27">
        <v>30</v>
      </c>
      <c r="C8" s="27">
        <v>20</v>
      </c>
      <c r="D8" s="27"/>
      <c r="E8" s="38">
        <v>10</v>
      </c>
      <c r="F8" s="28">
        <v>57</v>
      </c>
      <c r="G8" s="30">
        <f t="shared" si="0"/>
        <v>1.9</v>
      </c>
      <c r="H8" s="30">
        <f t="shared" si="1"/>
        <v>38</v>
      </c>
      <c r="I8" s="30">
        <f t="shared" si="2"/>
        <v>0</v>
      </c>
      <c r="J8" s="30">
        <f t="shared" si="3"/>
        <v>19</v>
      </c>
      <c r="K8" s="35">
        <v>58410</v>
      </c>
      <c r="L8" s="35">
        <f t="shared" si="4"/>
        <v>1947</v>
      </c>
      <c r="M8" s="35">
        <f t="shared" si="5"/>
        <v>38940</v>
      </c>
      <c r="N8" s="35">
        <f t="shared" si="6"/>
        <v>0</v>
      </c>
      <c r="O8" s="35">
        <f t="shared" si="7"/>
        <v>19470</v>
      </c>
      <c r="P8" s="29" t="s">
        <v>75</v>
      </c>
      <c r="Q8" s="29"/>
      <c r="R8" s="29"/>
      <c r="S8" s="29"/>
      <c r="T8" s="29"/>
    </row>
    <row r="9" spans="1:20" ht="18" customHeight="1" x14ac:dyDescent="0.3">
      <c r="A9" s="31" t="s">
        <v>80</v>
      </c>
      <c r="B9" s="27">
        <v>28</v>
      </c>
      <c r="C9" s="27">
        <v>18</v>
      </c>
      <c r="D9" s="27"/>
      <c r="E9" s="39">
        <v>10</v>
      </c>
      <c r="F9" s="28">
        <v>78</v>
      </c>
      <c r="G9" s="30">
        <f t="shared" si="0"/>
        <v>2.7857142857142856</v>
      </c>
      <c r="H9" s="30">
        <f t="shared" si="1"/>
        <v>50.142857142857139</v>
      </c>
      <c r="I9" s="30">
        <f t="shared" si="2"/>
        <v>0</v>
      </c>
      <c r="J9" s="30">
        <f t="shared" si="3"/>
        <v>27.857142857142854</v>
      </c>
      <c r="K9" s="35">
        <v>78971</v>
      </c>
      <c r="L9" s="35">
        <f t="shared" si="4"/>
        <v>2820.3928571428573</v>
      </c>
      <c r="M9" s="35">
        <f t="shared" si="5"/>
        <v>50767.071428571435</v>
      </c>
      <c r="N9" s="35">
        <f t="shared" si="6"/>
        <v>0</v>
      </c>
      <c r="O9" s="35">
        <f t="shared" si="7"/>
        <v>28203.928571428572</v>
      </c>
      <c r="P9" s="29" t="s">
        <v>75</v>
      </c>
      <c r="Q9" s="29"/>
      <c r="R9" s="29"/>
      <c r="S9" s="29"/>
      <c r="T9" s="29"/>
    </row>
    <row r="10" spans="1:20" ht="18" customHeight="1" x14ac:dyDescent="0.3">
      <c r="A10" s="31" t="s">
        <v>82</v>
      </c>
      <c r="B10" s="27">
        <v>29</v>
      </c>
      <c r="C10" s="27">
        <v>20</v>
      </c>
      <c r="D10" s="27"/>
      <c r="E10" s="39">
        <v>9</v>
      </c>
      <c r="F10" s="28">
        <v>111</v>
      </c>
      <c r="G10" s="30">
        <f t="shared" si="0"/>
        <v>3.8275862068965516</v>
      </c>
      <c r="H10" s="30">
        <f t="shared" si="1"/>
        <v>76.551724137931032</v>
      </c>
      <c r="I10" s="30">
        <f t="shared" si="2"/>
        <v>0</v>
      </c>
      <c r="J10" s="30">
        <f t="shared" si="3"/>
        <v>34.448275862068968</v>
      </c>
      <c r="K10" s="35">
        <v>114340</v>
      </c>
      <c r="L10" s="35">
        <f t="shared" si="4"/>
        <v>3942.7586206896553</v>
      </c>
      <c r="M10" s="35">
        <f t="shared" si="5"/>
        <v>78855.172413793101</v>
      </c>
      <c r="N10" s="35">
        <f t="shared" si="6"/>
        <v>0</v>
      </c>
      <c r="O10" s="35">
        <f t="shared" si="7"/>
        <v>35484.827586206899</v>
      </c>
      <c r="P10" s="29" t="s">
        <v>75</v>
      </c>
      <c r="Q10" s="29"/>
      <c r="R10" s="29"/>
      <c r="S10" s="29"/>
      <c r="T10" s="29"/>
    </row>
    <row r="11" spans="1:20" ht="18" customHeight="1" x14ac:dyDescent="0.3">
      <c r="A11" s="31" t="s">
        <v>85</v>
      </c>
      <c r="B11" s="27">
        <v>30</v>
      </c>
      <c r="C11" s="27">
        <v>21</v>
      </c>
      <c r="D11" s="27"/>
      <c r="E11" s="39">
        <v>9</v>
      </c>
      <c r="F11" s="28">
        <v>103</v>
      </c>
      <c r="G11" s="100">
        <f t="shared" si="0"/>
        <v>3.4333333333333331</v>
      </c>
      <c r="H11" s="100">
        <f t="shared" si="1"/>
        <v>72.099999999999994</v>
      </c>
      <c r="I11" s="101">
        <f t="shared" si="2"/>
        <v>0</v>
      </c>
      <c r="J11" s="100">
        <f t="shared" si="3"/>
        <v>30.9</v>
      </c>
      <c r="K11" s="35">
        <v>102720</v>
      </c>
      <c r="L11" s="35">
        <f t="shared" si="4"/>
        <v>3424</v>
      </c>
      <c r="M11" s="35">
        <f t="shared" si="5"/>
        <v>71904</v>
      </c>
      <c r="N11" s="35">
        <f t="shared" si="6"/>
        <v>0</v>
      </c>
      <c r="O11" s="35">
        <f t="shared" si="7"/>
        <v>30816</v>
      </c>
      <c r="P11" s="29" t="s">
        <v>75</v>
      </c>
      <c r="Q11" s="29"/>
      <c r="R11" s="29"/>
      <c r="S11" s="29"/>
      <c r="T11" s="29"/>
    </row>
    <row r="12" spans="1:20" ht="18" customHeight="1" x14ac:dyDescent="0.3">
      <c r="A12" s="31"/>
      <c r="B12" s="27"/>
      <c r="C12" s="27"/>
      <c r="D12" s="27"/>
      <c r="E12" s="39"/>
      <c r="F12" s="28"/>
      <c r="G12" s="30" t="e">
        <f t="shared" si="0"/>
        <v>#DIV/0!</v>
      </c>
      <c r="H12" s="30" t="e">
        <f t="shared" si="1"/>
        <v>#DIV/0!</v>
      </c>
      <c r="I12" s="29" t="e">
        <f t="shared" si="2"/>
        <v>#DIV/0!</v>
      </c>
      <c r="J12" s="30" t="e">
        <f t="shared" si="3"/>
        <v>#DIV/0!</v>
      </c>
      <c r="K12" s="35"/>
      <c r="L12" s="35" t="e">
        <f t="shared" si="4"/>
        <v>#DIV/0!</v>
      </c>
      <c r="M12" s="35" t="e">
        <f t="shared" si="5"/>
        <v>#DIV/0!</v>
      </c>
      <c r="N12" s="35" t="e">
        <f t="shared" si="6"/>
        <v>#DIV/0!</v>
      </c>
      <c r="O12" s="35" t="e">
        <f t="shared" si="7"/>
        <v>#DIV/0!</v>
      </c>
      <c r="P12" s="29"/>
      <c r="Q12" s="29"/>
      <c r="R12" s="29"/>
      <c r="S12" s="29"/>
      <c r="T12" s="29"/>
    </row>
    <row r="13" spans="1:20" ht="18" customHeight="1" x14ac:dyDescent="0.3">
      <c r="A13" s="31"/>
      <c r="B13" s="27"/>
      <c r="C13" s="27"/>
      <c r="D13" s="27"/>
      <c r="E13" s="39"/>
      <c r="F13" s="28"/>
      <c r="G13" s="30" t="e">
        <f t="shared" si="0"/>
        <v>#DIV/0!</v>
      </c>
      <c r="H13" s="30" t="e">
        <f t="shared" si="1"/>
        <v>#DIV/0!</v>
      </c>
      <c r="I13" s="29" t="e">
        <f t="shared" si="2"/>
        <v>#DIV/0!</v>
      </c>
      <c r="J13" s="30" t="e">
        <f t="shared" si="3"/>
        <v>#DIV/0!</v>
      </c>
      <c r="K13" s="35"/>
      <c r="L13" s="35" t="e">
        <f t="shared" si="4"/>
        <v>#DIV/0!</v>
      </c>
      <c r="M13" s="35" t="e">
        <f t="shared" si="5"/>
        <v>#DIV/0!</v>
      </c>
      <c r="N13" s="35" t="e">
        <f t="shared" si="6"/>
        <v>#DIV/0!</v>
      </c>
      <c r="O13" s="35" t="e">
        <f t="shared" si="7"/>
        <v>#DIV/0!</v>
      </c>
      <c r="P13" s="29"/>
      <c r="Q13" s="29"/>
      <c r="R13" s="29"/>
      <c r="S13" s="29"/>
      <c r="T13" s="29"/>
    </row>
    <row r="14" spans="1:20" ht="18" customHeight="1" x14ac:dyDescent="0.3">
      <c r="A14" s="31"/>
      <c r="B14" s="27"/>
      <c r="C14" s="27"/>
      <c r="D14" s="27"/>
      <c r="E14" s="39"/>
      <c r="F14" s="28"/>
      <c r="G14" s="30" t="e">
        <f t="shared" si="0"/>
        <v>#DIV/0!</v>
      </c>
      <c r="H14" s="30" t="e">
        <f t="shared" si="1"/>
        <v>#DIV/0!</v>
      </c>
      <c r="I14" s="29" t="e">
        <f t="shared" si="2"/>
        <v>#DIV/0!</v>
      </c>
      <c r="J14" s="30" t="e">
        <f t="shared" si="3"/>
        <v>#DIV/0!</v>
      </c>
      <c r="K14" s="35"/>
      <c r="L14" s="35" t="e">
        <f t="shared" si="4"/>
        <v>#DIV/0!</v>
      </c>
      <c r="M14" s="35" t="e">
        <f t="shared" si="5"/>
        <v>#DIV/0!</v>
      </c>
      <c r="N14" s="35" t="e">
        <f t="shared" si="6"/>
        <v>#DIV/0!</v>
      </c>
      <c r="O14" s="35" t="e">
        <f t="shared" si="7"/>
        <v>#DIV/0!</v>
      </c>
      <c r="P14" s="29"/>
      <c r="Q14" s="29"/>
      <c r="R14" s="29"/>
      <c r="S14" s="29"/>
      <c r="T14" s="29"/>
    </row>
    <row r="15" spans="1:20" ht="18" customHeight="1" x14ac:dyDescent="0.3">
      <c r="A15" s="31"/>
      <c r="B15" s="27"/>
      <c r="C15" s="27"/>
      <c r="D15" s="27"/>
      <c r="E15" s="39"/>
      <c r="F15" s="28"/>
      <c r="G15" s="30" t="e">
        <f t="shared" si="0"/>
        <v>#DIV/0!</v>
      </c>
      <c r="H15" s="30" t="e">
        <f t="shared" si="1"/>
        <v>#DIV/0!</v>
      </c>
      <c r="I15" s="29" t="e">
        <f t="shared" si="2"/>
        <v>#DIV/0!</v>
      </c>
      <c r="J15" s="30" t="e">
        <f t="shared" si="3"/>
        <v>#DIV/0!</v>
      </c>
      <c r="K15" s="35"/>
      <c r="L15" s="35" t="e">
        <f t="shared" si="4"/>
        <v>#DIV/0!</v>
      </c>
      <c r="M15" s="35" t="e">
        <f t="shared" si="5"/>
        <v>#DIV/0!</v>
      </c>
      <c r="N15" s="35" t="e">
        <f t="shared" si="6"/>
        <v>#DIV/0!</v>
      </c>
      <c r="O15" s="35" t="e">
        <f t="shared" si="7"/>
        <v>#DIV/0!</v>
      </c>
      <c r="P15" s="29"/>
      <c r="Q15" s="29"/>
      <c r="R15" s="29"/>
      <c r="S15" s="29"/>
      <c r="T15" s="29"/>
    </row>
    <row r="16" spans="1:20" ht="18" customHeight="1" x14ac:dyDescent="0.3">
      <c r="A16" s="31"/>
      <c r="B16" s="27"/>
      <c r="C16" s="27"/>
      <c r="D16" s="27"/>
      <c r="E16" s="39"/>
      <c r="F16" s="28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</row>
    <row r="17" spans="1:20" ht="18" customHeight="1" x14ac:dyDescent="0.3">
      <c r="A17" s="31"/>
      <c r="B17" s="27"/>
      <c r="C17" s="27"/>
      <c r="D17" s="27"/>
      <c r="E17" s="29"/>
      <c r="F17" s="28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</row>
    <row r="18" spans="1:20" ht="18" customHeight="1" x14ac:dyDescent="0.3">
      <c r="A18" s="31"/>
      <c r="B18" s="27"/>
      <c r="C18" s="27"/>
      <c r="D18" s="27"/>
      <c r="E18" s="29"/>
      <c r="F18" s="28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</row>
    <row r="21" spans="1:20" ht="19" hidden="1" x14ac:dyDescent="0.4">
      <c r="A21" s="82" t="s">
        <v>18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4"/>
    </row>
    <row r="22" spans="1:20" ht="19" hidden="1" x14ac:dyDescent="0.4">
      <c r="A22" s="86" t="s">
        <v>2</v>
      </c>
      <c r="B22" s="85" t="s">
        <v>36</v>
      </c>
      <c r="C22" s="85"/>
      <c r="D22" s="85"/>
      <c r="E22" s="72" t="s">
        <v>35</v>
      </c>
      <c r="F22" s="72"/>
      <c r="G22" s="72"/>
      <c r="H22" s="72"/>
      <c r="I22" s="72"/>
      <c r="J22" s="72"/>
      <c r="K22" s="72"/>
      <c r="L22" s="79" t="s">
        <v>61</v>
      </c>
      <c r="M22" s="79" t="s">
        <v>19</v>
      </c>
      <c r="N22" s="79"/>
      <c r="O22" s="79"/>
    </row>
    <row r="23" spans="1:20" ht="78" hidden="1" x14ac:dyDescent="0.3">
      <c r="A23" s="87"/>
      <c r="B23" s="6" t="s">
        <v>20</v>
      </c>
      <c r="C23" s="7" t="s">
        <v>21</v>
      </c>
      <c r="D23" s="8" t="s">
        <v>22</v>
      </c>
      <c r="E23" s="5" t="s">
        <v>29</v>
      </c>
      <c r="F23" s="5" t="s">
        <v>30</v>
      </c>
      <c r="G23" s="5" t="s">
        <v>31</v>
      </c>
      <c r="H23" s="5" t="s">
        <v>32</v>
      </c>
      <c r="I23" s="5" t="s">
        <v>33</v>
      </c>
      <c r="J23" s="5" t="s">
        <v>34</v>
      </c>
      <c r="K23" s="5" t="s">
        <v>3</v>
      </c>
      <c r="L23" s="79"/>
      <c r="M23" s="79"/>
      <c r="N23" s="79"/>
      <c r="O23" s="79"/>
    </row>
    <row r="24" spans="1:20" hidden="1" x14ac:dyDescent="0.3">
      <c r="A24" s="29" t="s">
        <v>4</v>
      </c>
      <c r="B24" s="32"/>
      <c r="C24" s="29"/>
      <c r="D24" s="29"/>
      <c r="E24" s="33"/>
      <c r="F24" s="33"/>
      <c r="G24" s="33"/>
      <c r="H24" s="29"/>
      <c r="I24" s="29"/>
      <c r="J24" s="29"/>
      <c r="K24" s="29"/>
      <c r="L24" s="34"/>
      <c r="M24" s="78"/>
      <c r="N24" s="78"/>
      <c r="O24" s="78"/>
    </row>
    <row r="25" spans="1:20" hidden="1" x14ac:dyDescent="0.3">
      <c r="A25" s="29" t="s">
        <v>5</v>
      </c>
      <c r="B25" s="32"/>
      <c r="C25" s="29"/>
      <c r="D25" s="29"/>
      <c r="E25" s="29"/>
      <c r="F25" s="29"/>
      <c r="G25" s="29"/>
      <c r="H25" s="29"/>
      <c r="I25" s="29"/>
      <c r="J25" s="29"/>
      <c r="K25" s="29"/>
      <c r="L25" s="34"/>
      <c r="M25" s="78"/>
      <c r="N25" s="78"/>
      <c r="O25" s="78"/>
    </row>
    <row r="26" spans="1:20" hidden="1" x14ac:dyDescent="0.3">
      <c r="A26" s="29" t="s">
        <v>6</v>
      </c>
      <c r="B26" s="32"/>
      <c r="C26" s="29"/>
      <c r="D26" s="29"/>
      <c r="E26" s="29"/>
      <c r="F26" s="29"/>
      <c r="G26" s="29"/>
      <c r="H26" s="29"/>
      <c r="I26" s="29"/>
      <c r="J26" s="29"/>
      <c r="K26" s="29"/>
      <c r="L26" s="34"/>
      <c r="M26" s="78"/>
      <c r="N26" s="78"/>
      <c r="O26" s="78"/>
    </row>
    <row r="27" spans="1:20" hidden="1" x14ac:dyDescent="0.3">
      <c r="A27" s="29" t="s">
        <v>7</v>
      </c>
      <c r="B27" s="32"/>
      <c r="C27" s="29"/>
      <c r="D27" s="29"/>
      <c r="E27" s="29"/>
      <c r="F27" s="29"/>
      <c r="G27" s="29"/>
      <c r="H27" s="29"/>
      <c r="I27" s="29"/>
      <c r="J27" s="29"/>
      <c r="K27" s="29"/>
      <c r="L27" s="34"/>
      <c r="M27" s="78"/>
      <c r="N27" s="78"/>
      <c r="O27" s="78"/>
    </row>
    <row r="28" spans="1:20" hidden="1" x14ac:dyDescent="0.3">
      <c r="A28" s="29" t="s">
        <v>8</v>
      </c>
      <c r="B28" s="32"/>
      <c r="C28" s="29"/>
      <c r="D28" s="29"/>
      <c r="E28" s="29"/>
      <c r="F28" s="29"/>
      <c r="G28" s="29"/>
      <c r="H28" s="29"/>
      <c r="I28" s="29"/>
      <c r="J28" s="29"/>
      <c r="K28" s="29"/>
      <c r="L28" s="34"/>
      <c r="M28" s="78"/>
      <c r="N28" s="78"/>
      <c r="O28" s="78"/>
    </row>
    <row r="29" spans="1:20" hidden="1" x14ac:dyDescent="0.3">
      <c r="A29" s="29" t="s">
        <v>9</v>
      </c>
      <c r="B29" s="32"/>
      <c r="C29" s="29"/>
      <c r="D29" s="29"/>
      <c r="E29" s="29"/>
      <c r="F29" s="29"/>
      <c r="G29" s="29"/>
      <c r="H29" s="29"/>
      <c r="I29" s="29"/>
      <c r="J29" s="29"/>
      <c r="K29" s="29"/>
      <c r="L29" s="34"/>
      <c r="M29" s="78"/>
      <c r="N29" s="78"/>
      <c r="O29" s="78"/>
    </row>
    <row r="30" spans="1:20" hidden="1" x14ac:dyDescent="0.3">
      <c r="A30" s="29" t="s">
        <v>10</v>
      </c>
      <c r="B30" s="32"/>
      <c r="C30" s="29"/>
      <c r="D30" s="29"/>
      <c r="E30" s="29"/>
      <c r="F30" s="29"/>
      <c r="G30" s="29"/>
      <c r="H30" s="29"/>
      <c r="I30" s="29"/>
      <c r="J30" s="29"/>
      <c r="K30" s="29"/>
      <c r="L30" s="34"/>
      <c r="M30" s="78"/>
      <c r="N30" s="78"/>
      <c r="O30" s="78"/>
    </row>
    <row r="31" spans="1:20" hidden="1" x14ac:dyDescent="0.3">
      <c r="A31" s="29" t="s">
        <v>11</v>
      </c>
      <c r="B31" s="32"/>
      <c r="C31" s="29"/>
      <c r="D31" s="29"/>
      <c r="E31" s="29"/>
      <c r="F31" s="29"/>
      <c r="G31" s="29"/>
      <c r="H31" s="29"/>
      <c r="I31" s="29"/>
      <c r="J31" s="29"/>
      <c r="K31" s="29"/>
      <c r="L31" s="34"/>
      <c r="M31" s="78"/>
      <c r="N31" s="78"/>
      <c r="O31" s="78"/>
    </row>
    <row r="32" spans="1:20" hidden="1" x14ac:dyDescent="0.3">
      <c r="A32" s="29" t="s">
        <v>12</v>
      </c>
      <c r="B32" s="32"/>
      <c r="C32" s="29"/>
      <c r="D32" s="29"/>
      <c r="E32" s="29"/>
      <c r="F32" s="29"/>
      <c r="G32" s="29"/>
      <c r="H32" s="29"/>
      <c r="I32" s="29"/>
      <c r="J32" s="29"/>
      <c r="K32" s="29"/>
      <c r="L32" s="34"/>
      <c r="M32" s="78"/>
      <c r="N32" s="78"/>
      <c r="O32" s="78"/>
    </row>
    <row r="33" spans="1:15" hidden="1" x14ac:dyDescent="0.3">
      <c r="A33" s="29" t="s">
        <v>13</v>
      </c>
      <c r="B33" s="32"/>
      <c r="C33" s="29"/>
      <c r="D33" s="29"/>
      <c r="E33" s="29"/>
      <c r="F33" s="29"/>
      <c r="G33" s="29"/>
      <c r="H33" s="29"/>
      <c r="I33" s="29"/>
      <c r="J33" s="29"/>
      <c r="K33" s="29"/>
      <c r="L33" s="34"/>
      <c r="M33" s="78"/>
      <c r="N33" s="78"/>
      <c r="O33" s="78"/>
    </row>
    <row r="34" spans="1:15" hidden="1" x14ac:dyDescent="0.3">
      <c r="A34" s="29" t="s">
        <v>14</v>
      </c>
      <c r="B34" s="32"/>
      <c r="C34" s="29"/>
      <c r="D34" s="29"/>
      <c r="E34" s="29"/>
      <c r="F34" s="29"/>
      <c r="G34" s="29"/>
      <c r="H34" s="29"/>
      <c r="I34" s="29"/>
      <c r="J34" s="29"/>
      <c r="K34" s="29"/>
      <c r="L34" s="34"/>
      <c r="M34" s="78"/>
      <c r="N34" s="78"/>
      <c r="O34" s="78"/>
    </row>
    <row r="35" spans="1:15" hidden="1" x14ac:dyDescent="0.3">
      <c r="A35" s="29" t="s">
        <v>15</v>
      </c>
      <c r="B35" s="32"/>
      <c r="C35" s="29"/>
      <c r="D35" s="29"/>
      <c r="E35" s="29"/>
      <c r="F35" s="29"/>
      <c r="G35" s="29"/>
      <c r="H35" s="29"/>
      <c r="I35" s="29"/>
      <c r="J35" s="29"/>
      <c r="K35" s="29"/>
      <c r="L35" s="34"/>
      <c r="M35" s="78"/>
      <c r="N35" s="78"/>
      <c r="O35" s="78"/>
    </row>
  </sheetData>
  <mergeCells count="33">
    <mergeCell ref="A1:B3"/>
    <mergeCell ref="C1:P1"/>
    <mergeCell ref="Q1:T1"/>
    <mergeCell ref="C2:P2"/>
    <mergeCell ref="Q2:T2"/>
    <mergeCell ref="C3:P3"/>
    <mergeCell ref="Q3:T3"/>
    <mergeCell ref="M22:O23"/>
    <mergeCell ref="B4:I4"/>
    <mergeCell ref="K4:L4"/>
    <mergeCell ref="N4:O4"/>
    <mergeCell ref="P4:T5"/>
    <mergeCell ref="A21:L21"/>
    <mergeCell ref="A22:A23"/>
    <mergeCell ref="B22:D22"/>
    <mergeCell ref="E22:K22"/>
    <mergeCell ref="L22:L23"/>
    <mergeCell ref="A5:A6"/>
    <mergeCell ref="B5:E5"/>
    <mergeCell ref="F5:J5"/>
    <mergeCell ref="K5:O5"/>
    <mergeCell ref="M35:O35"/>
    <mergeCell ref="M24:O24"/>
    <mergeCell ref="M25:O25"/>
    <mergeCell ref="M26:O26"/>
    <mergeCell ref="M27:O27"/>
    <mergeCell ref="M28:O28"/>
    <mergeCell ref="M29:O29"/>
    <mergeCell ref="M30:O30"/>
    <mergeCell ref="M31:O31"/>
    <mergeCell ref="M32:O32"/>
    <mergeCell ref="M33:O33"/>
    <mergeCell ref="M34:O34"/>
  </mergeCells>
  <phoneticPr fontId="16" type="noConversion"/>
  <printOptions horizontalCentered="1"/>
  <pageMargins left="0.70866141732283472" right="0.70866141732283472" top="0.74803149606299213" bottom="1.1811023622047245" header="0.31496062992125984" footer="0.31496062992125984"/>
  <pageSetup scale="46" orientation="landscape" r:id="rId1"/>
  <headerFooter>
    <oddFooter>&amp;C&amp;G&amp;RPagina 1 de 1</oddFoot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C74B7-BF7D-49A8-A805-44266E01599B}">
  <dimension ref="A1:L56"/>
  <sheetViews>
    <sheetView tabSelected="1" view="pageBreakPreview" zoomScaleNormal="100" zoomScaleSheetLayoutView="100" workbookViewId="0">
      <selection activeCell="F9" sqref="F9"/>
    </sheetView>
  </sheetViews>
  <sheetFormatPr baseColWidth="10" defaultRowHeight="14.5" x14ac:dyDescent="0.35"/>
  <cols>
    <col min="1" max="1" width="17.81640625" customWidth="1"/>
    <col min="2" max="2" width="15.7265625" customWidth="1"/>
    <col min="3" max="3" width="18.453125" customWidth="1"/>
    <col min="4" max="4" width="19" customWidth="1"/>
    <col min="5" max="5" width="13.26953125" customWidth="1"/>
    <col min="6" max="6" width="3" customWidth="1"/>
  </cols>
  <sheetData>
    <row r="1" spans="1:12" x14ac:dyDescent="0.35">
      <c r="A1" s="94" t="s">
        <v>49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</row>
    <row r="2" spans="1:12" x14ac:dyDescent="0.35">
      <c r="A2" s="93" t="s">
        <v>50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2" ht="34.5" customHeight="1" x14ac:dyDescent="0.35">
      <c r="A3" s="95" t="s">
        <v>60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</row>
    <row r="4" spans="1:12" x14ac:dyDescent="0.35">
      <c r="A4" s="99" t="s">
        <v>40</v>
      </c>
      <c r="B4" s="98" t="s">
        <v>79</v>
      </c>
      <c r="C4" s="98"/>
      <c r="D4" s="98"/>
      <c r="E4" s="98"/>
      <c r="F4" s="98"/>
      <c r="G4" s="98"/>
      <c r="H4" s="98"/>
      <c r="I4" s="98"/>
      <c r="J4" s="98"/>
      <c r="K4" s="96" t="s">
        <v>39</v>
      </c>
      <c r="L4" s="96"/>
    </row>
    <row r="5" spans="1:12" ht="34.5" customHeight="1" x14ac:dyDescent="0.35">
      <c r="A5" s="99"/>
      <c r="B5" s="98"/>
      <c r="C5" s="98"/>
      <c r="D5" s="98"/>
      <c r="E5" s="98"/>
      <c r="F5" s="98"/>
      <c r="G5" s="98"/>
      <c r="H5" s="98"/>
      <c r="I5" s="98"/>
      <c r="J5" s="98"/>
      <c r="K5" s="97">
        <v>20</v>
      </c>
      <c r="L5" s="97"/>
    </row>
    <row r="6" spans="1:12" ht="15" thickBot="1" x14ac:dyDescent="0.4"/>
    <row r="7" spans="1:12" ht="23.25" customHeight="1" x14ac:dyDescent="0.35">
      <c r="A7" s="88" t="s">
        <v>37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90"/>
    </row>
    <row r="8" spans="1:12" ht="16.5" customHeight="1" x14ac:dyDescent="0.35">
      <c r="A8" s="11"/>
      <c r="B8" s="10"/>
      <c r="C8" s="10"/>
      <c r="D8" s="10"/>
      <c r="E8" s="10"/>
      <c r="F8" s="10"/>
      <c r="G8" s="10"/>
      <c r="H8" s="10"/>
      <c r="I8" s="10"/>
      <c r="J8" s="10"/>
      <c r="K8" s="10"/>
      <c r="L8" s="12"/>
    </row>
    <row r="9" spans="1:12" s="10" customFormat="1" ht="30.75" customHeight="1" x14ac:dyDescent="0.35">
      <c r="A9" s="13" t="s">
        <v>2</v>
      </c>
      <c r="B9" s="9" t="s">
        <v>38</v>
      </c>
      <c r="C9" s="9" t="s">
        <v>42</v>
      </c>
      <c r="D9" s="18" t="s">
        <v>37</v>
      </c>
      <c r="E9" s="9" t="s">
        <v>41</v>
      </c>
      <c r="G9" s="91"/>
      <c r="H9" s="91"/>
      <c r="I9" s="91"/>
      <c r="J9" s="91"/>
      <c r="K9" s="91"/>
      <c r="L9" s="92"/>
    </row>
    <row r="10" spans="1:12" x14ac:dyDescent="0.35">
      <c r="A10" s="14" t="s">
        <v>4</v>
      </c>
      <c r="B10" s="1">
        <v>1670</v>
      </c>
      <c r="C10" s="2">
        <v>21978</v>
      </c>
      <c r="D10" s="37">
        <f>+C10/B10</f>
        <v>13.160479041916167</v>
      </c>
      <c r="E10" s="1"/>
      <c r="G10" s="91"/>
      <c r="H10" s="91"/>
      <c r="I10" s="91"/>
      <c r="J10" s="91"/>
      <c r="K10" s="91"/>
      <c r="L10" s="92"/>
    </row>
    <row r="11" spans="1:12" x14ac:dyDescent="0.35">
      <c r="A11" s="14" t="s">
        <v>5</v>
      </c>
      <c r="B11" s="1">
        <v>1979</v>
      </c>
      <c r="C11" s="2">
        <v>18885</v>
      </c>
      <c r="D11" s="37">
        <f t="shared" ref="D11:D17" si="0">+C11/B11</f>
        <v>9.5426983324911578</v>
      </c>
      <c r="E11" s="1"/>
      <c r="G11" s="91"/>
      <c r="H11" s="91"/>
      <c r="I11" s="91"/>
      <c r="J11" s="91"/>
      <c r="K11" s="91"/>
      <c r="L11" s="92"/>
    </row>
    <row r="12" spans="1:12" x14ac:dyDescent="0.35">
      <c r="A12" s="14" t="s">
        <v>6</v>
      </c>
      <c r="B12" s="1">
        <v>1870</v>
      </c>
      <c r="C12" s="2">
        <v>20564</v>
      </c>
      <c r="D12" s="37">
        <f t="shared" si="0"/>
        <v>10.996791443850267</v>
      </c>
      <c r="E12" s="1"/>
      <c r="G12" s="91"/>
      <c r="H12" s="91"/>
      <c r="I12" s="91"/>
      <c r="J12" s="91"/>
      <c r="K12" s="91"/>
      <c r="L12" s="92"/>
    </row>
    <row r="13" spans="1:12" x14ac:dyDescent="0.35">
      <c r="A13" s="14" t="s">
        <v>7</v>
      </c>
      <c r="B13" s="102">
        <f>AVERAGE(B10:B12)</f>
        <v>1839.6666666666667</v>
      </c>
      <c r="C13" s="2">
        <v>19686</v>
      </c>
      <c r="D13" s="37">
        <f t="shared" si="0"/>
        <v>10.700851603551367</v>
      </c>
      <c r="E13" s="1"/>
      <c r="G13" s="91"/>
      <c r="H13" s="91"/>
      <c r="I13" s="91"/>
      <c r="J13" s="91"/>
      <c r="K13" s="91"/>
      <c r="L13" s="92"/>
    </row>
    <row r="14" spans="1:12" x14ac:dyDescent="0.35">
      <c r="A14" s="14" t="s">
        <v>8</v>
      </c>
      <c r="B14" s="1"/>
      <c r="C14" s="2"/>
      <c r="D14" s="37" t="e">
        <f t="shared" si="0"/>
        <v>#DIV/0!</v>
      </c>
      <c r="E14" s="1"/>
      <c r="G14" s="91"/>
      <c r="H14" s="91"/>
      <c r="I14" s="91"/>
      <c r="J14" s="91"/>
      <c r="K14" s="91"/>
      <c r="L14" s="92"/>
    </row>
    <row r="15" spans="1:12" x14ac:dyDescent="0.35">
      <c r="A15" s="14" t="s">
        <v>9</v>
      </c>
      <c r="B15" s="1"/>
      <c r="C15" s="2"/>
      <c r="D15" s="37" t="e">
        <f t="shared" si="0"/>
        <v>#DIV/0!</v>
      </c>
      <c r="E15" s="1"/>
      <c r="G15" s="91"/>
      <c r="H15" s="91"/>
      <c r="I15" s="91"/>
      <c r="J15" s="91"/>
      <c r="K15" s="91"/>
      <c r="L15" s="92"/>
    </row>
    <row r="16" spans="1:12" x14ac:dyDescent="0.35">
      <c r="A16" s="14" t="s">
        <v>10</v>
      </c>
      <c r="B16" s="1"/>
      <c r="C16" s="2"/>
      <c r="D16" s="37" t="e">
        <f t="shared" si="0"/>
        <v>#DIV/0!</v>
      </c>
      <c r="E16" s="1"/>
      <c r="G16" s="91"/>
      <c r="H16" s="91"/>
      <c r="I16" s="91"/>
      <c r="J16" s="91"/>
      <c r="K16" s="91"/>
      <c r="L16" s="92"/>
    </row>
    <row r="17" spans="1:12" x14ac:dyDescent="0.35">
      <c r="A17" s="14" t="s">
        <v>11</v>
      </c>
      <c r="B17" s="1"/>
      <c r="C17" s="2"/>
      <c r="D17" s="37" t="e">
        <f t="shared" si="0"/>
        <v>#DIV/0!</v>
      </c>
      <c r="E17" s="1"/>
      <c r="G17" s="91"/>
      <c r="H17" s="91"/>
      <c r="I17" s="91"/>
      <c r="J17" s="91"/>
      <c r="K17" s="91"/>
      <c r="L17" s="92"/>
    </row>
    <row r="18" spans="1:12" x14ac:dyDescent="0.35">
      <c r="A18" s="14" t="s">
        <v>12</v>
      </c>
      <c r="B18" s="1"/>
      <c r="C18" s="2"/>
      <c r="D18" s="1" t="e">
        <f t="shared" ref="D18:D21" si="1">+C18/B18</f>
        <v>#DIV/0!</v>
      </c>
      <c r="E18" s="1"/>
      <c r="G18" s="91"/>
      <c r="H18" s="91"/>
      <c r="I18" s="91"/>
      <c r="J18" s="91"/>
      <c r="K18" s="91"/>
      <c r="L18" s="92"/>
    </row>
    <row r="19" spans="1:12" x14ac:dyDescent="0.35">
      <c r="A19" s="14" t="s">
        <v>13</v>
      </c>
      <c r="B19" s="1"/>
      <c r="C19" s="2"/>
      <c r="D19" s="1" t="e">
        <f t="shared" si="1"/>
        <v>#DIV/0!</v>
      </c>
      <c r="E19" s="1"/>
      <c r="G19" s="91"/>
      <c r="H19" s="91"/>
      <c r="I19" s="91"/>
      <c r="J19" s="91"/>
      <c r="K19" s="91"/>
      <c r="L19" s="92"/>
    </row>
    <row r="20" spans="1:12" x14ac:dyDescent="0.35">
      <c r="A20" s="14" t="s">
        <v>14</v>
      </c>
      <c r="B20" s="1"/>
      <c r="C20" s="2"/>
      <c r="D20" s="1" t="e">
        <f t="shared" si="1"/>
        <v>#DIV/0!</v>
      </c>
      <c r="E20" s="1"/>
      <c r="G20" s="91"/>
      <c r="H20" s="91"/>
      <c r="I20" s="91"/>
      <c r="J20" s="91"/>
      <c r="K20" s="91"/>
      <c r="L20" s="92"/>
    </row>
    <row r="21" spans="1:12" x14ac:dyDescent="0.35">
      <c r="A21" s="14" t="s">
        <v>15</v>
      </c>
      <c r="B21" s="1"/>
      <c r="C21" s="2"/>
      <c r="D21" s="1" t="e">
        <f t="shared" si="1"/>
        <v>#DIV/0!</v>
      </c>
      <c r="E21" s="1"/>
      <c r="G21" s="91"/>
      <c r="H21" s="91"/>
      <c r="I21" s="91"/>
      <c r="J21" s="91"/>
      <c r="K21" s="91"/>
      <c r="L21" s="92"/>
    </row>
    <row r="22" spans="1:12" ht="15" thickBot="1" x14ac:dyDescent="0.4">
      <c r="A22" s="15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7"/>
    </row>
    <row r="24" spans="1:12" ht="18.5" hidden="1" x14ac:dyDescent="0.35">
      <c r="A24" s="88" t="s">
        <v>43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90"/>
    </row>
    <row r="25" spans="1:12" hidden="1" x14ac:dyDescent="0.35">
      <c r="A25" s="11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2"/>
    </row>
    <row r="26" spans="1:12" ht="32.25" hidden="1" customHeight="1" x14ac:dyDescent="0.35">
      <c r="A26" s="13" t="s">
        <v>2</v>
      </c>
      <c r="B26" s="18" t="s">
        <v>45</v>
      </c>
      <c r="C26" s="18" t="s">
        <v>46</v>
      </c>
      <c r="D26" s="19" t="s">
        <v>44</v>
      </c>
      <c r="E26" s="9"/>
      <c r="F26" s="10"/>
      <c r="G26" s="91"/>
      <c r="H26" s="91"/>
      <c r="I26" s="91"/>
      <c r="J26" s="91"/>
      <c r="K26" s="91"/>
      <c r="L26" s="92"/>
    </row>
    <row r="27" spans="1:12" hidden="1" x14ac:dyDescent="0.35">
      <c r="A27" s="14" t="s">
        <v>4</v>
      </c>
      <c r="B27" s="1">
        <f>+Principal!K35</f>
        <v>0</v>
      </c>
      <c r="C27" s="2">
        <f>+Principal!B35</f>
        <v>0</v>
      </c>
      <c r="D27" s="1">
        <f>(B27-C27)/B10</f>
        <v>0</v>
      </c>
      <c r="E27" s="1"/>
      <c r="G27" s="91"/>
      <c r="H27" s="91"/>
      <c r="I27" s="91"/>
      <c r="J27" s="91"/>
      <c r="K27" s="91"/>
      <c r="L27" s="92"/>
    </row>
    <row r="28" spans="1:12" hidden="1" x14ac:dyDescent="0.35">
      <c r="A28" s="14" t="s">
        <v>5</v>
      </c>
      <c r="B28" s="1">
        <f>+Principal!K36</f>
        <v>0</v>
      </c>
      <c r="C28" s="2">
        <f>+Principal!B36</f>
        <v>0</v>
      </c>
      <c r="D28" s="1">
        <f t="shared" ref="D28:D38" si="2">(B28-C28)/B11</f>
        <v>0</v>
      </c>
      <c r="E28" s="1"/>
      <c r="G28" s="91"/>
      <c r="H28" s="91"/>
      <c r="I28" s="91"/>
      <c r="J28" s="91"/>
      <c r="K28" s="91"/>
      <c r="L28" s="92"/>
    </row>
    <row r="29" spans="1:12" hidden="1" x14ac:dyDescent="0.35">
      <c r="A29" s="14" t="s">
        <v>6</v>
      </c>
      <c r="B29" s="1">
        <f>+Principal!K37</f>
        <v>0</v>
      </c>
      <c r="C29" s="2">
        <f>+Principal!B37</f>
        <v>0</v>
      </c>
      <c r="D29" s="1">
        <f t="shared" si="2"/>
        <v>0</v>
      </c>
      <c r="E29" s="1"/>
      <c r="G29" s="91"/>
      <c r="H29" s="91"/>
      <c r="I29" s="91"/>
      <c r="J29" s="91"/>
      <c r="K29" s="91"/>
      <c r="L29" s="92"/>
    </row>
    <row r="30" spans="1:12" hidden="1" x14ac:dyDescent="0.35">
      <c r="A30" s="14" t="s">
        <v>7</v>
      </c>
      <c r="B30" s="1">
        <f>+Principal!K38</f>
        <v>0</v>
      </c>
      <c r="C30" s="2">
        <f>+Principal!B38</f>
        <v>0</v>
      </c>
      <c r="D30" s="1">
        <f t="shared" si="2"/>
        <v>0</v>
      </c>
      <c r="E30" s="1"/>
      <c r="G30" s="91"/>
      <c r="H30" s="91"/>
      <c r="I30" s="91"/>
      <c r="J30" s="91"/>
      <c r="K30" s="91"/>
      <c r="L30" s="92"/>
    </row>
    <row r="31" spans="1:12" hidden="1" x14ac:dyDescent="0.35">
      <c r="A31" s="14" t="s">
        <v>8</v>
      </c>
      <c r="B31" s="1">
        <f>+Principal!K39</f>
        <v>0</v>
      </c>
      <c r="C31" s="2">
        <f>+Principal!B39</f>
        <v>0</v>
      </c>
      <c r="D31" s="1" t="e">
        <f t="shared" si="2"/>
        <v>#DIV/0!</v>
      </c>
      <c r="E31" s="1"/>
      <c r="G31" s="91"/>
      <c r="H31" s="91"/>
      <c r="I31" s="91"/>
      <c r="J31" s="91"/>
      <c r="K31" s="91"/>
      <c r="L31" s="92"/>
    </row>
    <row r="32" spans="1:12" hidden="1" x14ac:dyDescent="0.35">
      <c r="A32" s="14" t="s">
        <v>9</v>
      </c>
      <c r="B32" s="1">
        <f>+Principal!K40</f>
        <v>0</v>
      </c>
      <c r="C32" s="2">
        <f>+Principal!B40</f>
        <v>0</v>
      </c>
      <c r="D32" s="1" t="e">
        <f t="shared" si="2"/>
        <v>#DIV/0!</v>
      </c>
      <c r="E32" s="1"/>
      <c r="G32" s="91"/>
      <c r="H32" s="91"/>
      <c r="I32" s="91"/>
      <c r="J32" s="91"/>
      <c r="K32" s="91"/>
      <c r="L32" s="92"/>
    </row>
    <row r="33" spans="1:12" hidden="1" x14ac:dyDescent="0.35">
      <c r="A33" s="14" t="s">
        <v>10</v>
      </c>
      <c r="B33" s="1">
        <f>+Principal!K41</f>
        <v>0</v>
      </c>
      <c r="C33" s="2">
        <f>+Principal!B41</f>
        <v>0</v>
      </c>
      <c r="D33" s="1" t="e">
        <f t="shared" si="2"/>
        <v>#DIV/0!</v>
      </c>
      <c r="E33" s="1"/>
      <c r="G33" s="91"/>
      <c r="H33" s="91"/>
      <c r="I33" s="91"/>
      <c r="J33" s="91"/>
      <c r="K33" s="91"/>
      <c r="L33" s="92"/>
    </row>
    <row r="34" spans="1:12" hidden="1" x14ac:dyDescent="0.35">
      <c r="A34" s="14" t="s">
        <v>11</v>
      </c>
      <c r="B34" s="1">
        <f>+Principal!K42</f>
        <v>0</v>
      </c>
      <c r="C34" s="2">
        <f>+Principal!B42</f>
        <v>0</v>
      </c>
      <c r="D34" s="1" t="e">
        <f t="shared" si="2"/>
        <v>#DIV/0!</v>
      </c>
      <c r="E34" s="1"/>
      <c r="G34" s="91"/>
      <c r="H34" s="91"/>
      <c r="I34" s="91"/>
      <c r="J34" s="91"/>
      <c r="K34" s="91"/>
      <c r="L34" s="92"/>
    </row>
    <row r="35" spans="1:12" hidden="1" x14ac:dyDescent="0.35">
      <c r="A35" s="14" t="s">
        <v>12</v>
      </c>
      <c r="B35" s="1">
        <f>+Principal!K43</f>
        <v>0</v>
      </c>
      <c r="C35" s="2">
        <f>+Principal!B43</f>
        <v>0</v>
      </c>
      <c r="D35" s="1" t="e">
        <f t="shared" si="2"/>
        <v>#DIV/0!</v>
      </c>
      <c r="E35" s="1"/>
      <c r="G35" s="91"/>
      <c r="H35" s="91"/>
      <c r="I35" s="91"/>
      <c r="J35" s="91"/>
      <c r="K35" s="91"/>
      <c r="L35" s="92"/>
    </row>
    <row r="36" spans="1:12" hidden="1" x14ac:dyDescent="0.35">
      <c r="A36" s="14" t="s">
        <v>13</v>
      </c>
      <c r="B36" s="1">
        <f>+Principal!K44</f>
        <v>0</v>
      </c>
      <c r="C36" s="2">
        <f>+Principal!B44</f>
        <v>0</v>
      </c>
      <c r="D36" s="1" t="e">
        <f t="shared" si="2"/>
        <v>#DIV/0!</v>
      </c>
      <c r="E36" s="1"/>
      <c r="G36" s="91"/>
      <c r="H36" s="91"/>
      <c r="I36" s="91"/>
      <c r="J36" s="91"/>
      <c r="K36" s="91"/>
      <c r="L36" s="92"/>
    </row>
    <row r="37" spans="1:12" hidden="1" x14ac:dyDescent="0.35">
      <c r="A37" s="14" t="s">
        <v>14</v>
      </c>
      <c r="B37" s="1">
        <f>+Principal!K45</f>
        <v>0</v>
      </c>
      <c r="C37" s="2">
        <f>+Principal!B45</f>
        <v>0</v>
      </c>
      <c r="D37" s="1" t="e">
        <f t="shared" si="2"/>
        <v>#DIV/0!</v>
      </c>
      <c r="E37" s="1"/>
      <c r="G37" s="91"/>
      <c r="H37" s="91"/>
      <c r="I37" s="91"/>
      <c r="J37" s="91"/>
      <c r="K37" s="91"/>
      <c r="L37" s="92"/>
    </row>
    <row r="38" spans="1:12" hidden="1" x14ac:dyDescent="0.35">
      <c r="A38" s="14" t="s">
        <v>15</v>
      </c>
      <c r="B38" s="1">
        <f>+Principal!K46</f>
        <v>0</v>
      </c>
      <c r="C38" s="2">
        <f>+Principal!B46</f>
        <v>0</v>
      </c>
      <c r="D38" s="1" t="e">
        <f t="shared" si="2"/>
        <v>#DIV/0!</v>
      </c>
      <c r="E38" s="1"/>
      <c r="G38" s="91"/>
      <c r="H38" s="91"/>
      <c r="I38" s="91"/>
      <c r="J38" s="91"/>
      <c r="K38" s="91"/>
      <c r="L38" s="92"/>
    </row>
    <row r="39" spans="1:12" ht="15" hidden="1" thickBot="1" x14ac:dyDescent="0.4">
      <c r="A39" s="15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7"/>
    </row>
    <row r="40" spans="1:12" ht="15" hidden="1" thickBot="1" x14ac:dyDescent="0.4"/>
    <row r="41" spans="1:12" ht="18.5" hidden="1" x14ac:dyDescent="0.35">
      <c r="A41" s="88" t="s">
        <v>47</v>
      </c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90"/>
    </row>
    <row r="42" spans="1:12" hidden="1" x14ac:dyDescent="0.35">
      <c r="A42" s="11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2"/>
    </row>
    <row r="43" spans="1:12" ht="29" hidden="1" x14ac:dyDescent="0.35">
      <c r="A43" s="13" t="s">
        <v>2</v>
      </c>
      <c r="B43" s="18" t="s">
        <v>45</v>
      </c>
      <c r="C43" s="18" t="s">
        <v>48</v>
      </c>
      <c r="D43" s="19" t="str">
        <f>+A41</f>
        <v>Eficacia ambiental</v>
      </c>
      <c r="E43" s="9"/>
      <c r="F43" s="10"/>
      <c r="G43" s="91"/>
      <c r="H43" s="91"/>
      <c r="I43" s="91"/>
      <c r="J43" s="91"/>
      <c r="K43" s="91"/>
      <c r="L43" s="92"/>
    </row>
    <row r="44" spans="1:12" hidden="1" x14ac:dyDescent="0.35">
      <c r="A44" s="14" t="s">
        <v>4</v>
      </c>
      <c r="B44" s="1">
        <f>+Principal!K52</f>
        <v>0</v>
      </c>
      <c r="C44" s="2">
        <f>+Principal!B52</f>
        <v>0</v>
      </c>
      <c r="D44" s="1" t="e">
        <f>((B44-C44)/B27)*100</f>
        <v>#DIV/0!</v>
      </c>
      <c r="E44" s="1"/>
      <c r="G44" s="91"/>
      <c r="H44" s="91"/>
      <c r="I44" s="91"/>
      <c r="J44" s="91"/>
      <c r="K44" s="91"/>
      <c r="L44" s="92"/>
    </row>
    <row r="45" spans="1:12" hidden="1" x14ac:dyDescent="0.35">
      <c r="A45" s="14" t="s">
        <v>5</v>
      </c>
      <c r="B45" s="1">
        <f>+Principal!K53</f>
        <v>0</v>
      </c>
      <c r="C45" s="2">
        <f>+Principal!B53</f>
        <v>0</v>
      </c>
      <c r="D45" s="1" t="e">
        <f t="shared" ref="D45:D55" si="3">((B45-C45)/B28)*100</f>
        <v>#DIV/0!</v>
      </c>
      <c r="E45" s="1"/>
      <c r="G45" s="91"/>
      <c r="H45" s="91"/>
      <c r="I45" s="91"/>
      <c r="J45" s="91"/>
      <c r="K45" s="91"/>
      <c r="L45" s="92"/>
    </row>
    <row r="46" spans="1:12" hidden="1" x14ac:dyDescent="0.35">
      <c r="A46" s="14" t="s">
        <v>6</v>
      </c>
      <c r="B46" s="1">
        <f>+Principal!K54</f>
        <v>0</v>
      </c>
      <c r="C46" s="2">
        <f>+Principal!B54</f>
        <v>0</v>
      </c>
      <c r="D46" s="1" t="e">
        <f t="shared" si="3"/>
        <v>#DIV/0!</v>
      </c>
      <c r="E46" s="1"/>
      <c r="G46" s="91"/>
      <c r="H46" s="91"/>
      <c r="I46" s="91"/>
      <c r="J46" s="91"/>
      <c r="K46" s="91"/>
      <c r="L46" s="92"/>
    </row>
    <row r="47" spans="1:12" hidden="1" x14ac:dyDescent="0.35">
      <c r="A47" s="14" t="s">
        <v>7</v>
      </c>
      <c r="B47" s="1">
        <f>+Principal!K55</f>
        <v>0</v>
      </c>
      <c r="C47" s="2">
        <f>+Principal!B55</f>
        <v>0</v>
      </c>
      <c r="D47" s="1" t="e">
        <f t="shared" si="3"/>
        <v>#DIV/0!</v>
      </c>
      <c r="E47" s="1"/>
      <c r="G47" s="91"/>
      <c r="H47" s="91"/>
      <c r="I47" s="91"/>
      <c r="J47" s="91"/>
      <c r="K47" s="91"/>
      <c r="L47" s="92"/>
    </row>
    <row r="48" spans="1:12" hidden="1" x14ac:dyDescent="0.35">
      <c r="A48" s="14" t="s">
        <v>8</v>
      </c>
      <c r="B48" s="1">
        <f>+Principal!K56</f>
        <v>0</v>
      </c>
      <c r="C48" s="2">
        <f>+Principal!B56</f>
        <v>0</v>
      </c>
      <c r="D48" s="1" t="e">
        <f t="shared" si="3"/>
        <v>#DIV/0!</v>
      </c>
      <c r="E48" s="1"/>
      <c r="G48" s="91"/>
      <c r="H48" s="91"/>
      <c r="I48" s="91"/>
      <c r="J48" s="91"/>
      <c r="K48" s="91"/>
      <c r="L48" s="92"/>
    </row>
    <row r="49" spans="1:12" hidden="1" x14ac:dyDescent="0.35">
      <c r="A49" s="14" t="s">
        <v>9</v>
      </c>
      <c r="B49" s="1">
        <f>+Principal!K57</f>
        <v>0</v>
      </c>
      <c r="C49" s="2">
        <f>+Principal!B57</f>
        <v>0</v>
      </c>
      <c r="D49" s="1" t="e">
        <f t="shared" si="3"/>
        <v>#DIV/0!</v>
      </c>
      <c r="E49" s="1"/>
      <c r="G49" s="91"/>
      <c r="H49" s="91"/>
      <c r="I49" s="91"/>
      <c r="J49" s="91"/>
      <c r="K49" s="91"/>
      <c r="L49" s="92"/>
    </row>
    <row r="50" spans="1:12" hidden="1" x14ac:dyDescent="0.35">
      <c r="A50" s="14" t="s">
        <v>10</v>
      </c>
      <c r="B50" s="1">
        <f>+Principal!K58</f>
        <v>0</v>
      </c>
      <c r="C50" s="2">
        <f>+Principal!B58</f>
        <v>0</v>
      </c>
      <c r="D50" s="1" t="e">
        <f t="shared" si="3"/>
        <v>#DIV/0!</v>
      </c>
      <c r="E50" s="1"/>
      <c r="G50" s="91"/>
      <c r="H50" s="91"/>
      <c r="I50" s="91"/>
      <c r="J50" s="91"/>
      <c r="K50" s="91"/>
      <c r="L50" s="92"/>
    </row>
    <row r="51" spans="1:12" hidden="1" x14ac:dyDescent="0.35">
      <c r="A51" s="14" t="s">
        <v>11</v>
      </c>
      <c r="B51" s="1">
        <f>+Principal!K59</f>
        <v>0</v>
      </c>
      <c r="C51" s="2">
        <f>+Principal!B59</f>
        <v>0</v>
      </c>
      <c r="D51" s="1" t="e">
        <f t="shared" si="3"/>
        <v>#DIV/0!</v>
      </c>
      <c r="E51" s="1"/>
      <c r="G51" s="91"/>
      <c r="H51" s="91"/>
      <c r="I51" s="91"/>
      <c r="J51" s="91"/>
      <c r="K51" s="91"/>
      <c r="L51" s="92"/>
    </row>
    <row r="52" spans="1:12" hidden="1" x14ac:dyDescent="0.35">
      <c r="A52" s="14" t="s">
        <v>12</v>
      </c>
      <c r="B52" s="1">
        <f>+Principal!K60</f>
        <v>0</v>
      </c>
      <c r="C52" s="2">
        <f>+Principal!B60</f>
        <v>0</v>
      </c>
      <c r="D52" s="1" t="e">
        <f t="shared" si="3"/>
        <v>#DIV/0!</v>
      </c>
      <c r="E52" s="1"/>
      <c r="G52" s="91"/>
      <c r="H52" s="91"/>
      <c r="I52" s="91"/>
      <c r="J52" s="91"/>
      <c r="K52" s="91"/>
      <c r="L52" s="92"/>
    </row>
    <row r="53" spans="1:12" hidden="1" x14ac:dyDescent="0.35">
      <c r="A53" s="14" t="s">
        <v>13</v>
      </c>
      <c r="B53" s="1">
        <f>+Principal!K61</f>
        <v>0</v>
      </c>
      <c r="C53" s="2">
        <f>+Principal!B61</f>
        <v>0</v>
      </c>
      <c r="D53" s="1" t="e">
        <f t="shared" si="3"/>
        <v>#DIV/0!</v>
      </c>
      <c r="E53" s="1"/>
      <c r="G53" s="91"/>
      <c r="H53" s="91"/>
      <c r="I53" s="91"/>
      <c r="J53" s="91"/>
      <c r="K53" s="91"/>
      <c r="L53" s="92"/>
    </row>
    <row r="54" spans="1:12" hidden="1" x14ac:dyDescent="0.35">
      <c r="A54" s="14" t="s">
        <v>14</v>
      </c>
      <c r="B54" s="1">
        <f>+Principal!K62</f>
        <v>0</v>
      </c>
      <c r="C54" s="2">
        <f>+Principal!B62</f>
        <v>0</v>
      </c>
      <c r="D54" s="1" t="e">
        <f t="shared" si="3"/>
        <v>#DIV/0!</v>
      </c>
      <c r="E54" s="1"/>
      <c r="G54" s="91"/>
      <c r="H54" s="91"/>
      <c r="I54" s="91"/>
      <c r="J54" s="91"/>
      <c r="K54" s="91"/>
      <c r="L54" s="92"/>
    </row>
    <row r="55" spans="1:12" hidden="1" x14ac:dyDescent="0.35">
      <c r="A55" s="14" t="s">
        <v>15</v>
      </c>
      <c r="B55" s="1">
        <f>+Principal!K63</f>
        <v>0</v>
      </c>
      <c r="C55" s="2">
        <f>+Principal!B63</f>
        <v>0</v>
      </c>
      <c r="D55" s="1" t="e">
        <f t="shared" si="3"/>
        <v>#DIV/0!</v>
      </c>
      <c r="E55" s="1"/>
      <c r="G55" s="91"/>
      <c r="H55" s="91"/>
      <c r="I55" s="91"/>
      <c r="J55" s="91"/>
      <c r="K55" s="91"/>
      <c r="L55" s="92"/>
    </row>
    <row r="56" spans="1:12" ht="15" thickBot="1" x14ac:dyDescent="0.4">
      <c r="A56" s="15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7"/>
    </row>
  </sheetData>
  <mergeCells count="13">
    <mergeCell ref="A41:L41"/>
    <mergeCell ref="G43:L55"/>
    <mergeCell ref="A2:L2"/>
    <mergeCell ref="A1:L1"/>
    <mergeCell ref="G9:L21"/>
    <mergeCell ref="A7:L7"/>
    <mergeCell ref="A24:L24"/>
    <mergeCell ref="G26:L38"/>
    <mergeCell ref="A3:L3"/>
    <mergeCell ref="K4:L4"/>
    <mergeCell ref="K5:L5"/>
    <mergeCell ref="B4:J5"/>
    <mergeCell ref="A4:A5"/>
  </mergeCells>
  <pageMargins left="0.70866141732283472" right="0.70866141732283472" top="0.74803149606299213" bottom="0.74803149606299213" header="0.31496062992125984" footer="0.31496062992125984"/>
  <pageSetup scale="57" orientation="portrait" r:id="rId1"/>
  <headerFooter>
    <oddFooter>&amp;LPG03-FO858 V2&amp;C&amp;G</oddFooter>
  </headerFooter>
  <ignoredErrors>
    <ignoredError sqref="D18:D21" evalError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Principal</vt:lpstr>
      <vt:lpstr>Archivo</vt:lpstr>
      <vt:lpstr>Local </vt:lpstr>
      <vt:lpstr>Informe</vt:lpstr>
      <vt:lpstr>Informe!Área_de_impresión</vt:lpstr>
      <vt:lpstr>Principal!Área_de_impresión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Sindy Paola Castelblanco Chavarro</dc:creator>
  <cp:lastModifiedBy>Yilmar Yeisson Torres Benitez</cp:lastModifiedBy>
  <cp:lastPrinted>2025-06-02T23:31:14Z</cp:lastPrinted>
  <dcterms:created xsi:type="dcterms:W3CDTF">2016-11-18T21:03:21Z</dcterms:created>
  <dcterms:modified xsi:type="dcterms:W3CDTF">2025-06-02T23:32:22Z</dcterms:modified>
</cp:coreProperties>
</file>